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8190" tabRatio="903" activeTab="3"/>
  </bookViews>
  <sheets>
    <sheet name="Спорт_МЗ_кв" sheetId="1" r:id="rId1"/>
    <sheet name="Спорт_ЖЗ_кв" sheetId="2" r:id="rId2"/>
    <sheet name=" Финал МЗ, ЖЗ" sheetId="3" r:id="rId3"/>
    <sheet name="МЗ, ЖЗ_РМ" sheetId="4" r:id="rId4"/>
  </sheets>
  <definedNames>
    <definedName name="_xlnm.Print_Area" localSheetId="2">' Финал МЗ, ЖЗ'!$A$1:$R$32</definedName>
    <definedName name="_xlnm.Print_Area" localSheetId="3">'МЗ, ЖЗ_РМ'!$A$1:$I$40</definedName>
    <definedName name="_xlnm.Print_Area" localSheetId="1">'Спорт_ЖЗ_кв'!$A$1:$V$24</definedName>
    <definedName name="_xlnm.Print_Area" localSheetId="0">'Спорт_МЗ_кв'!$A$1:$V$45</definedName>
  </definedNames>
  <calcPr fullCalcOnLoad="1"/>
</workbook>
</file>

<file path=xl/sharedStrings.xml><?xml version="1.0" encoding="utf-8"?>
<sst xmlns="http://schemas.openxmlformats.org/spreadsheetml/2006/main" count="418" uniqueCount="130">
  <si>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</si>
  <si>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</si>
  <si>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</si>
  <si>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</si>
  <si>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</si>
  <si>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</si>
  <si>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</si>
  <si>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</si>
  <si>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</si>
  <si>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</si>
  <si>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</si>
  <si>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</si>
  <si>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</si>
  <si>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</si>
  <si>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</si>
  <si>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10 игра</t>
  </si>
  <si>
    <t>11 игра</t>
  </si>
  <si>
    <t>12 игра</t>
  </si>
  <si>
    <t>Общий за 6 игр</t>
  </si>
  <si>
    <t>Средний за 12 игр</t>
  </si>
  <si>
    <t>Общий за 12 игр</t>
  </si>
  <si>
    <t>РЕЗУЛЬТАТЫ КВАЛИФИКАЦИИ</t>
  </si>
  <si>
    <t>МУЖСКОЙ ЗАЧЁТ</t>
  </si>
  <si>
    <t>ЖЕНСКИЙ ЗАЧЁТ</t>
  </si>
  <si>
    <t>Алексеев Игорь</t>
  </si>
  <si>
    <t>Иванов Игорь</t>
  </si>
  <si>
    <t>Зорина Мария</t>
  </si>
  <si>
    <t>1 раз-д</t>
  </si>
  <si>
    <t>КМС</t>
  </si>
  <si>
    <t>Магонов Иван</t>
  </si>
  <si>
    <t>Юргин Виктор</t>
  </si>
  <si>
    <t>Магонова Дарья</t>
  </si>
  <si>
    <t>Иванов Василий</t>
  </si>
  <si>
    <t>Репалов Всеволод</t>
  </si>
  <si>
    <t>Хвостов Алексей</t>
  </si>
  <si>
    <t>Усов Леонид</t>
  </si>
  <si>
    <t>Красноштанов Антон</t>
  </si>
  <si>
    <t>Глотова Светлана</t>
  </si>
  <si>
    <t>Хвостова Ольга</t>
  </si>
  <si>
    <t>Косменюк Алена</t>
  </si>
  <si>
    <t>Машуков Александр</t>
  </si>
  <si>
    <t>Федотов Владимир</t>
  </si>
  <si>
    <t>Дмитриев Сергей</t>
  </si>
  <si>
    <t>Сафронович Борис</t>
  </si>
  <si>
    <t>Бонус</t>
  </si>
  <si>
    <t>РЕЗУЛЬТАТЫ ФИНАЛА (Раунд Робин)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</si>
  <si>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</si>
  <si>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</si>
  <si>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</si>
  <si>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</si>
  <si>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</si>
  <si>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</si>
  <si>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</si>
  <si>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</si>
  <si>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</si>
  <si>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</si>
  <si>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</si>
  <si>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</si>
  <si>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</si>
  <si>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</si>
  <si>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</si>
  <si>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</si>
  <si>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</si>
  <si>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</si>
  <si>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</si>
  <si>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</si>
  <si>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</si>
  <si>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</si>
  <si>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</si>
  <si>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</si>
  <si>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</si>
  <si>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</si>
  <si>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</si>
  <si>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</si>
  <si>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</si>
  <si>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</si>
  <si>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Иркутск "7 Миля"</t>
  </si>
  <si>
    <t>Арукаева Елена</t>
  </si>
  <si>
    <t>Усова Мария</t>
  </si>
  <si>
    <t>Иркутск "Космодром"</t>
  </si>
  <si>
    <t>2 раз-д</t>
  </si>
  <si>
    <t>Терехов Александр</t>
  </si>
  <si>
    <t>Гречушкин Юрий</t>
  </si>
  <si>
    <t>Братск</t>
  </si>
  <si>
    <t>Причко Екатерина</t>
  </si>
  <si>
    <t>Носов Павел</t>
  </si>
  <si>
    <t>Кулинич Василий</t>
  </si>
  <si>
    <t>Понкратов Максим</t>
  </si>
  <si>
    <t>Шемазашвили Коба</t>
  </si>
  <si>
    <t>Музыка Игорь</t>
  </si>
  <si>
    <t>Попова Людмила</t>
  </si>
  <si>
    <t>Пачерских Елена</t>
  </si>
  <si>
    <t>Кузьменко Александр</t>
  </si>
  <si>
    <t>Ремнев Андрей</t>
  </si>
  <si>
    <t>Ваинер Евгений</t>
  </si>
  <si>
    <t>Колесов Алексей</t>
  </si>
  <si>
    <t>Коноплева Алена</t>
  </si>
  <si>
    <t>Рахманский Евгений</t>
  </si>
  <si>
    <t>Бурханова Вероника</t>
  </si>
  <si>
    <t>Иркутск "Акула"</t>
  </si>
  <si>
    <t>Улан-Удэ"Турбина"</t>
  </si>
  <si>
    <t>Коноплев Виталий</t>
  </si>
  <si>
    <t>Причко Олег</t>
  </si>
  <si>
    <t>С.В.Махрачева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</si>
  <si>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</si>
  <si>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</si>
  <si>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</si>
  <si>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</si>
  <si>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</si>
  <si>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</si>
  <si>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12 игр</t>
  </si>
  <si>
    <t>Средний за 21 игр</t>
  </si>
  <si>
    <t>Улан-Удэ</t>
  </si>
  <si>
    <t>ЧЕМПИОНАТ ИРКУТСКОЙ ОБЛАСТИ 2014 ПО БОУЛИНГУ</t>
  </si>
  <si>
    <t>21-23 апреля 2014 г.Иркутск, Б/Ц "7 Миля"</t>
  </si>
  <si>
    <t>Филлипов Игорь</t>
  </si>
  <si>
    <t>Мартынов Алексей</t>
  </si>
  <si>
    <t>Рангин Владимир</t>
  </si>
  <si>
    <t>21-23 марта 2014 г.Иркутск, Б/Ц "7 Миля"</t>
  </si>
  <si>
    <t>Афанасьев Игорь</t>
  </si>
  <si>
    <t>3 раз-д</t>
  </si>
  <si>
    <t>Кондратьев Алексей</t>
  </si>
  <si>
    <t>Спесивцев Андрей</t>
  </si>
  <si>
    <t>Петрова Елена</t>
  </si>
  <si>
    <t xml:space="preserve">Братск </t>
  </si>
  <si>
    <t>Сметанин Владислав</t>
  </si>
  <si>
    <t>Пирогов Евгений</t>
  </si>
  <si>
    <t>Юрченко Андрей</t>
  </si>
  <si>
    <t>28</t>
  </si>
  <si>
    <t>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</si>
</sst>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name val="Arial Cyr"/>
      <family val="0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 Cyr"/>
      <family val="0"/>
    </font>
    <font>
      <sz val="12"/>
      <color indexed="10"/>
      <name val="Arial Cyr"/>
      <family val="0"/>
    </font>
    <font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left"/>
    </xf>
    <xf numFmtId="164" fontId="51" fillId="0" borderId="12" xfId="0" applyNumberFormat="1" applyFont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0" borderId="17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164" fontId="51" fillId="0" borderId="17" xfId="0" applyNumberFormat="1" applyFont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164" fontId="51" fillId="0" borderId="20" xfId="0" applyNumberFormat="1" applyFont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0" borderId="11" xfId="0" applyFont="1" applyBorder="1" applyAlignment="1">
      <alignment horizontal="left"/>
    </xf>
    <xf numFmtId="164" fontId="51" fillId="0" borderId="11" xfId="0" applyNumberFormat="1" applyFont="1" applyBorder="1" applyAlignment="1">
      <alignment horizontal="center"/>
    </xf>
    <xf numFmtId="164" fontId="51" fillId="0" borderId="21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4" fontId="51" fillId="0" borderId="22" xfId="0" applyNumberFormat="1" applyFont="1" applyBorder="1" applyAlignment="1">
      <alignment horizontal="center" vertical="center"/>
    </xf>
    <xf numFmtId="164" fontId="51" fillId="0" borderId="20" xfId="0" applyNumberFormat="1" applyFont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21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29" xfId="0" applyFont="1" applyFill="1" applyBorder="1" applyAlignment="1">
      <alignment horizontal="left" vertical="center"/>
    </xf>
    <xf numFmtId="164" fontId="51" fillId="0" borderId="30" xfId="0" applyNumberFormat="1" applyFont="1" applyBorder="1" applyAlignment="1">
      <alignment horizontal="center" vertical="center"/>
    </xf>
    <xf numFmtId="164" fontId="51" fillId="0" borderId="31" xfId="0" applyNumberFormat="1" applyFont="1" applyBorder="1" applyAlignment="1">
      <alignment horizontal="center" vertical="center"/>
    </xf>
    <xf numFmtId="164" fontId="51" fillId="0" borderId="32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4" fontId="52" fillId="0" borderId="22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2" fillId="0" borderId="21" xfId="0" applyNumberFormat="1" applyFont="1" applyBorder="1" applyAlignment="1">
      <alignment horizontal="center"/>
    </xf>
    <xf numFmtId="0" fontId="53" fillId="0" borderId="0" xfId="0" applyFont="1" applyAlignment="1">
      <alignment horizontal="left" vertical="center"/>
    </xf>
    <xf numFmtId="164" fontId="52" fillId="0" borderId="33" xfId="0" applyNumberFormat="1" applyFont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164" fontId="52" fillId="0" borderId="35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64" fontId="52" fillId="0" borderId="36" xfId="0" applyNumberFormat="1" applyFont="1" applyBorder="1" applyAlignment="1">
      <alignment horizontal="center" vertical="center"/>
    </xf>
    <xf numFmtId="164" fontId="51" fillId="0" borderId="37" xfId="0" applyNumberFormat="1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/>
    </xf>
    <xf numFmtId="0" fontId="13" fillId="36" borderId="38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justify" vertical="center"/>
    </xf>
    <xf numFmtId="0" fontId="13" fillId="36" borderId="40" xfId="0" applyFont="1" applyFill="1" applyBorder="1" applyAlignment="1">
      <alignment horizontal="justify" vertical="center"/>
    </xf>
    <xf numFmtId="0" fontId="13" fillId="36" borderId="17" xfId="0" applyFont="1" applyFill="1" applyBorder="1" applyAlignment="1">
      <alignment horizontal="left" vertical="center" shrinkToFit="1"/>
    </xf>
    <xf numFmtId="0" fontId="13" fillId="36" borderId="40" xfId="0" applyFont="1" applyFill="1" applyBorder="1" applyAlignment="1">
      <alignment horizontal="left" vertical="center" shrinkToFit="1"/>
    </xf>
    <xf numFmtId="0" fontId="13" fillId="36" borderId="22" xfId="0" applyFont="1" applyFill="1" applyBorder="1" applyAlignment="1">
      <alignment horizontal="justify" vertical="center"/>
    </xf>
    <xf numFmtId="0" fontId="13" fillId="36" borderId="43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295275</xdr:colOff>
      <xdr:row>0</xdr:row>
      <xdr:rowOff>114300</xdr:rowOff>
    </xdr:from>
    <xdr:to>
      <xdr:col>21</xdr:col>
      <xdr:colOff>476250</xdr:colOff>
      <xdr:row>3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1430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257175</xdr:colOff>
      <xdr:row>3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180975</xdr:rowOff>
    </xdr:from>
    <xdr:to>
      <xdr:col>2</xdr:col>
      <xdr:colOff>200025</xdr:colOff>
      <xdr:row>3</xdr:row>
      <xdr:rowOff>142875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1123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66675</xdr:rowOff>
    </xdr:from>
    <xdr:to>
      <xdr:col>11</xdr:col>
      <xdr:colOff>790575</xdr:colOff>
      <xdr:row>3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667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28575</xdr:rowOff>
    </xdr:from>
    <xdr:to>
      <xdr:col>14</xdr:col>
      <xdr:colOff>476250</xdr:colOff>
      <xdr:row>2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8575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323850</xdr:colOff>
      <xdr:row>3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3</xdr:row>
      <xdr:rowOff>57150</xdr:rowOff>
    </xdr:from>
    <xdr:to>
      <xdr:col>3</xdr:col>
      <xdr:colOff>1657350</xdr:colOff>
      <xdr:row>4</xdr:row>
      <xdr:rowOff>104775</xdr:rowOff>
    </xdr:to>
    <xdr:pic>
      <xdr:nvPicPr>
        <xdr:cNvPr id="1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91025" y="8286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</xdr:row>
      <xdr:rowOff>28575</xdr:rowOff>
    </xdr:from>
    <xdr:to>
      <xdr:col>2</xdr:col>
      <xdr:colOff>104775</xdr:colOff>
      <xdr:row>3</xdr:row>
      <xdr:rowOff>19050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5750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38100</xdr:rowOff>
    </xdr:from>
    <xdr:to>
      <xdr:col>8</xdr:col>
      <xdr:colOff>942975</xdr:colOff>
      <xdr:row>2</xdr:row>
      <xdr:rowOff>219075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38100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196"/>
  <sheetViews>
    <sheetView view="pageBreakPreview" zoomScaleNormal="85" zoomScaleSheetLayoutView="100" zoomScalePageLayoutView="0" workbookViewId="0" topLeftCell="A10">
      <selection activeCell="H45" sqref="H45"/>
    </sheetView>
  </sheetViews>
  <sheetFormatPr defaultColWidth="9.140625" defaultRowHeight="15" outlineLevelRow="1" outlineLevelCol="1"/>
  <cols>
    <col min="1" max="1" width="8.7109375" style="7" bestFit="1" customWidth="1"/>
    <col min="2" max="2" width="11.00390625" style="7" customWidth="1"/>
    <col min="3" max="3" width="23.421875" style="7" customWidth="1"/>
    <col min="4" max="4" width="23.57421875" style="7" customWidth="1"/>
    <col min="5" max="10" width="7.28125" style="7" customWidth="1" outlineLevel="1"/>
    <col min="11" max="11" width="11.00390625" style="7" customWidth="1"/>
    <col min="12" max="12" width="11.7109375" style="7" bestFit="1" customWidth="1"/>
    <col min="13" max="18" width="7.28125" style="7" customWidth="1" outlineLevel="1"/>
    <col min="19" max="19" width="10.421875" style="7" customWidth="1" outlineLevel="1"/>
    <col min="20" max="20" width="12.140625" style="7" customWidth="1" outlineLevel="1"/>
    <col min="21" max="21" width="11.7109375" style="7" customWidth="1" outlineLevel="1"/>
    <col min="22" max="22" width="11.7109375" style="15" customWidth="1" outlineLevel="1"/>
    <col min="23" max="16384" width="9.140625" style="7" customWidth="1"/>
  </cols>
  <sheetData>
    <row r="1" spans="1:22" ht="20.25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0.25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20.25">
      <c r="A3" s="142" t="s">
        <v>21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21" thickBot="1">
      <c r="A4" s="143" t="s">
        <v>22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s="8" customFormat="1" ht="32.25" thickBot="1">
      <c r="A5" s="28" t="s">
        <v>0</v>
      </c>
      <c r="B5" s="49" t="s">
        <v>2</v>
      </c>
      <c r="C5" s="49" t="s">
        <v>1</v>
      </c>
      <c r="D5" s="49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7" t="s">
        <v>11</v>
      </c>
      <c r="M5" s="94" t="s">
        <v>12</v>
      </c>
      <c r="N5" s="97" t="s">
        <v>13</v>
      </c>
      <c r="O5" s="97" t="s">
        <v>14</v>
      </c>
      <c r="P5" s="97" t="s">
        <v>15</v>
      </c>
      <c r="Q5" s="97" t="s">
        <v>16</v>
      </c>
      <c r="R5" s="97" t="s">
        <v>17</v>
      </c>
      <c r="S5" s="97" t="s">
        <v>18</v>
      </c>
      <c r="T5" s="97" t="s">
        <v>11</v>
      </c>
      <c r="U5" s="97" t="s">
        <v>20</v>
      </c>
      <c r="V5" s="98" t="s">
        <v>19</v>
      </c>
    </row>
    <row r="6" spans="1:22" s="8" customFormat="1" ht="15.75">
      <c r="A6" s="95">
        <v>1</v>
      </c>
      <c r="B6" s="34" t="s">
        <v>28</v>
      </c>
      <c r="C6" s="103" t="s">
        <v>115</v>
      </c>
      <c r="D6" s="42" t="s">
        <v>76</v>
      </c>
      <c r="E6" s="34">
        <v>201</v>
      </c>
      <c r="F6" s="34">
        <v>223</v>
      </c>
      <c r="G6" s="34">
        <v>226</v>
      </c>
      <c r="H6" s="34">
        <v>197</v>
      </c>
      <c r="I6" s="34">
        <v>161</v>
      </c>
      <c r="J6" s="34">
        <v>201</v>
      </c>
      <c r="K6" s="34">
        <f aca="true" t="shared" si="0" ref="K6:K21">SUM(E6:J6)</f>
        <v>1209</v>
      </c>
      <c r="L6" s="106">
        <f aca="true" t="shared" si="1" ref="L6:L21">K6/6</f>
        <v>201.5</v>
      </c>
      <c r="M6" s="109">
        <v>247</v>
      </c>
      <c r="N6" s="38">
        <v>200</v>
      </c>
      <c r="O6" s="38">
        <v>220</v>
      </c>
      <c r="P6" s="38">
        <v>249</v>
      </c>
      <c r="Q6" s="38">
        <v>201</v>
      </c>
      <c r="R6" s="38">
        <v>170</v>
      </c>
      <c r="S6" s="38">
        <f aca="true" t="shared" si="2" ref="S6:S21">SUM(M6:R6)</f>
        <v>1287</v>
      </c>
      <c r="T6" s="47">
        <f aca="true" t="shared" si="3" ref="T6:T21">S6/6</f>
        <v>214.5</v>
      </c>
      <c r="U6" s="123">
        <f aca="true" t="shared" si="4" ref="U6:U21">K6+S6</f>
        <v>2496</v>
      </c>
      <c r="V6" s="120">
        <f aca="true" t="shared" si="5" ref="V6:V21">U6/12</f>
        <v>208</v>
      </c>
    </row>
    <row r="7" spans="1:22" s="8" customFormat="1" ht="15.75">
      <c r="A7" s="95">
        <v>2</v>
      </c>
      <c r="B7" s="79" t="s">
        <v>80</v>
      </c>
      <c r="C7" s="104" t="s">
        <v>40</v>
      </c>
      <c r="D7" s="78" t="s">
        <v>76</v>
      </c>
      <c r="E7" s="79">
        <v>243</v>
      </c>
      <c r="F7" s="79">
        <v>200</v>
      </c>
      <c r="G7" s="79">
        <v>200</v>
      </c>
      <c r="H7" s="79">
        <v>237</v>
      </c>
      <c r="I7" s="79">
        <v>168</v>
      </c>
      <c r="J7" s="79">
        <v>200</v>
      </c>
      <c r="K7" s="79">
        <f t="shared" si="0"/>
        <v>1248</v>
      </c>
      <c r="L7" s="107">
        <f t="shared" si="1"/>
        <v>208</v>
      </c>
      <c r="M7" s="110">
        <v>220</v>
      </c>
      <c r="N7" s="79">
        <v>162</v>
      </c>
      <c r="O7" s="79">
        <v>212</v>
      </c>
      <c r="P7" s="79">
        <v>184</v>
      </c>
      <c r="Q7" s="79">
        <v>245</v>
      </c>
      <c r="R7" s="79">
        <v>161</v>
      </c>
      <c r="S7" s="79">
        <f t="shared" si="2"/>
        <v>1184</v>
      </c>
      <c r="T7" s="11">
        <f t="shared" si="3"/>
        <v>197.33333333333334</v>
      </c>
      <c r="U7" s="124">
        <f t="shared" si="4"/>
        <v>2432</v>
      </c>
      <c r="V7" s="121">
        <f t="shared" si="5"/>
        <v>202.66666666666666</v>
      </c>
    </row>
    <row r="8" spans="1:22" ht="15.75">
      <c r="A8" s="44">
        <v>3</v>
      </c>
      <c r="B8" s="79" t="s">
        <v>28</v>
      </c>
      <c r="C8" s="104" t="s">
        <v>125</v>
      </c>
      <c r="D8" s="78" t="s">
        <v>76</v>
      </c>
      <c r="E8" s="79">
        <v>263</v>
      </c>
      <c r="F8" s="79">
        <v>180</v>
      </c>
      <c r="G8" s="79">
        <v>150</v>
      </c>
      <c r="H8" s="79">
        <v>188</v>
      </c>
      <c r="I8" s="79">
        <v>213</v>
      </c>
      <c r="J8" s="36">
        <v>197</v>
      </c>
      <c r="K8" s="79">
        <f t="shared" si="0"/>
        <v>1191</v>
      </c>
      <c r="L8" s="107">
        <f t="shared" si="1"/>
        <v>198.5</v>
      </c>
      <c r="M8" s="110">
        <v>235</v>
      </c>
      <c r="N8" s="79">
        <v>189</v>
      </c>
      <c r="O8" s="79">
        <v>194</v>
      </c>
      <c r="P8" s="79">
        <v>198</v>
      </c>
      <c r="Q8" s="79">
        <v>189</v>
      </c>
      <c r="R8" s="79">
        <v>204</v>
      </c>
      <c r="S8" s="79">
        <f t="shared" si="2"/>
        <v>1209</v>
      </c>
      <c r="T8" s="11">
        <f t="shared" si="3"/>
        <v>201.5</v>
      </c>
      <c r="U8" s="124">
        <f t="shared" si="4"/>
        <v>2400</v>
      </c>
      <c r="V8" s="121">
        <f t="shared" si="5"/>
        <v>200</v>
      </c>
    </row>
    <row r="9" spans="1:22" ht="15.75">
      <c r="A9" s="44">
        <v>4</v>
      </c>
      <c r="B9" s="79" t="s">
        <v>28</v>
      </c>
      <c r="C9" s="104" t="s">
        <v>36</v>
      </c>
      <c r="D9" s="78" t="s">
        <v>76</v>
      </c>
      <c r="E9" s="79">
        <v>214</v>
      </c>
      <c r="F9" s="79">
        <v>186</v>
      </c>
      <c r="G9" s="79">
        <v>211</v>
      </c>
      <c r="H9" s="79">
        <v>220</v>
      </c>
      <c r="I9" s="79">
        <v>184</v>
      </c>
      <c r="J9" s="79">
        <v>233</v>
      </c>
      <c r="K9" s="79">
        <f t="shared" si="0"/>
        <v>1248</v>
      </c>
      <c r="L9" s="107">
        <f t="shared" si="1"/>
        <v>208</v>
      </c>
      <c r="M9" s="110">
        <v>235</v>
      </c>
      <c r="N9" s="79">
        <v>144</v>
      </c>
      <c r="O9" s="79">
        <v>183</v>
      </c>
      <c r="P9" s="79">
        <v>192</v>
      </c>
      <c r="Q9" s="79">
        <v>202</v>
      </c>
      <c r="R9" s="79">
        <v>189</v>
      </c>
      <c r="S9" s="79">
        <f t="shared" si="2"/>
        <v>1145</v>
      </c>
      <c r="T9" s="11">
        <f t="shared" si="3"/>
        <v>190.83333333333334</v>
      </c>
      <c r="U9" s="124">
        <f t="shared" si="4"/>
        <v>2393</v>
      </c>
      <c r="V9" s="121">
        <f t="shared" si="5"/>
        <v>199.41666666666666</v>
      </c>
    </row>
    <row r="10" spans="1:22" ht="15.75">
      <c r="A10" s="44">
        <v>5</v>
      </c>
      <c r="B10" s="79" t="s">
        <v>28</v>
      </c>
      <c r="C10" s="104" t="s">
        <v>35</v>
      </c>
      <c r="D10" s="78" t="s">
        <v>76</v>
      </c>
      <c r="E10" s="79">
        <v>203</v>
      </c>
      <c r="F10" s="79">
        <v>192</v>
      </c>
      <c r="G10" s="79">
        <v>168</v>
      </c>
      <c r="H10" s="79">
        <v>207</v>
      </c>
      <c r="I10" s="79">
        <v>203</v>
      </c>
      <c r="J10" s="79">
        <v>193</v>
      </c>
      <c r="K10" s="79">
        <f t="shared" si="0"/>
        <v>1166</v>
      </c>
      <c r="L10" s="107">
        <f t="shared" si="1"/>
        <v>194.33333333333334</v>
      </c>
      <c r="M10" s="110">
        <v>200</v>
      </c>
      <c r="N10" s="79">
        <v>184</v>
      </c>
      <c r="O10" s="79">
        <v>208</v>
      </c>
      <c r="P10" s="79">
        <v>192</v>
      </c>
      <c r="Q10" s="79">
        <v>181</v>
      </c>
      <c r="R10" s="79">
        <v>214</v>
      </c>
      <c r="S10" s="79">
        <f t="shared" si="2"/>
        <v>1179</v>
      </c>
      <c r="T10" s="11">
        <f t="shared" si="3"/>
        <v>196.5</v>
      </c>
      <c r="U10" s="124">
        <f t="shared" si="4"/>
        <v>2345</v>
      </c>
      <c r="V10" s="121">
        <f t="shared" si="5"/>
        <v>195.41666666666666</v>
      </c>
    </row>
    <row r="11" spans="1:22" ht="15.75">
      <c r="A11" s="44">
        <v>6</v>
      </c>
      <c r="B11" s="79" t="s">
        <v>28</v>
      </c>
      <c r="C11" s="104" t="s">
        <v>88</v>
      </c>
      <c r="D11" s="78" t="s">
        <v>76</v>
      </c>
      <c r="E11" s="79">
        <v>190</v>
      </c>
      <c r="F11" s="79">
        <v>216</v>
      </c>
      <c r="G11" s="79">
        <v>177</v>
      </c>
      <c r="H11" s="79">
        <v>203</v>
      </c>
      <c r="I11" s="79">
        <v>156</v>
      </c>
      <c r="J11" s="79">
        <v>248</v>
      </c>
      <c r="K11" s="79">
        <f t="shared" si="0"/>
        <v>1190</v>
      </c>
      <c r="L11" s="107">
        <f t="shared" si="1"/>
        <v>198.33333333333334</v>
      </c>
      <c r="M11" s="110">
        <v>151</v>
      </c>
      <c r="N11" s="79">
        <v>180</v>
      </c>
      <c r="O11" s="79">
        <v>201</v>
      </c>
      <c r="P11" s="79">
        <v>173</v>
      </c>
      <c r="Q11" s="79">
        <v>187</v>
      </c>
      <c r="R11" s="79">
        <v>254</v>
      </c>
      <c r="S11" s="79">
        <f t="shared" si="2"/>
        <v>1146</v>
      </c>
      <c r="T11" s="11">
        <f t="shared" si="3"/>
        <v>191</v>
      </c>
      <c r="U11" s="124">
        <f t="shared" si="4"/>
        <v>2336</v>
      </c>
      <c r="V11" s="121">
        <f t="shared" si="5"/>
        <v>194.66666666666666</v>
      </c>
    </row>
    <row r="12" spans="1:22" ht="15.75">
      <c r="A12" s="44">
        <v>7</v>
      </c>
      <c r="B12" s="79" t="s">
        <v>28</v>
      </c>
      <c r="C12" s="104" t="s">
        <v>81</v>
      </c>
      <c r="D12" s="78" t="s">
        <v>76</v>
      </c>
      <c r="E12" s="79">
        <v>227</v>
      </c>
      <c r="F12" s="79">
        <v>203</v>
      </c>
      <c r="G12" s="79">
        <v>236</v>
      </c>
      <c r="H12" s="79">
        <v>214</v>
      </c>
      <c r="I12" s="79">
        <v>170</v>
      </c>
      <c r="J12" s="79">
        <v>221</v>
      </c>
      <c r="K12" s="79">
        <f t="shared" si="0"/>
        <v>1271</v>
      </c>
      <c r="L12" s="107">
        <f t="shared" si="1"/>
        <v>211.83333333333334</v>
      </c>
      <c r="M12" s="110">
        <v>180</v>
      </c>
      <c r="N12" s="79">
        <v>174</v>
      </c>
      <c r="O12" s="79">
        <v>167</v>
      </c>
      <c r="P12" s="79">
        <v>191</v>
      </c>
      <c r="Q12" s="79">
        <v>182</v>
      </c>
      <c r="R12" s="79">
        <v>168</v>
      </c>
      <c r="S12" s="79">
        <f t="shared" si="2"/>
        <v>1062</v>
      </c>
      <c r="T12" s="11">
        <f t="shared" si="3"/>
        <v>177</v>
      </c>
      <c r="U12" s="124">
        <f t="shared" si="4"/>
        <v>2333</v>
      </c>
      <c r="V12" s="121">
        <f t="shared" si="5"/>
        <v>194.41666666666666</v>
      </c>
    </row>
    <row r="13" spans="1:22" ht="16.5" thickBot="1">
      <c r="A13" s="35">
        <v>8</v>
      </c>
      <c r="B13" s="37" t="s">
        <v>28</v>
      </c>
      <c r="C13" s="134" t="s">
        <v>42</v>
      </c>
      <c r="D13" s="41" t="s">
        <v>76</v>
      </c>
      <c r="E13" s="37">
        <v>203</v>
      </c>
      <c r="F13" s="37">
        <v>173</v>
      </c>
      <c r="G13" s="37">
        <v>192</v>
      </c>
      <c r="H13" s="37">
        <v>218</v>
      </c>
      <c r="I13" s="37">
        <v>226</v>
      </c>
      <c r="J13" s="37">
        <v>193</v>
      </c>
      <c r="K13" s="37">
        <f t="shared" si="0"/>
        <v>1205</v>
      </c>
      <c r="L13" s="129">
        <f t="shared" si="1"/>
        <v>200.83333333333334</v>
      </c>
      <c r="M13" s="111">
        <v>175</v>
      </c>
      <c r="N13" s="37">
        <v>141</v>
      </c>
      <c r="O13" s="37">
        <v>171</v>
      </c>
      <c r="P13" s="37">
        <v>148</v>
      </c>
      <c r="Q13" s="37">
        <v>178</v>
      </c>
      <c r="R13" s="37">
        <v>236</v>
      </c>
      <c r="S13" s="37">
        <f t="shared" si="2"/>
        <v>1049</v>
      </c>
      <c r="T13" s="48">
        <f t="shared" si="3"/>
        <v>174.83333333333334</v>
      </c>
      <c r="U13" s="125">
        <f t="shared" si="4"/>
        <v>2254</v>
      </c>
      <c r="V13" s="122">
        <f t="shared" si="5"/>
        <v>187.83333333333334</v>
      </c>
    </row>
    <row r="14" spans="1:22" ht="15.75">
      <c r="A14" s="130">
        <v>9</v>
      </c>
      <c r="B14" s="34" t="s">
        <v>28</v>
      </c>
      <c r="C14" s="103" t="s">
        <v>94</v>
      </c>
      <c r="D14" s="42" t="s">
        <v>76</v>
      </c>
      <c r="E14" s="34">
        <v>183</v>
      </c>
      <c r="F14" s="34">
        <v>180</v>
      </c>
      <c r="G14" s="34">
        <v>254</v>
      </c>
      <c r="H14" s="34">
        <v>176</v>
      </c>
      <c r="I14" s="34">
        <v>195</v>
      </c>
      <c r="J14" s="34">
        <v>162</v>
      </c>
      <c r="K14" s="34">
        <f t="shared" si="0"/>
        <v>1150</v>
      </c>
      <c r="L14" s="106">
        <f t="shared" si="1"/>
        <v>191.66666666666666</v>
      </c>
      <c r="M14" s="126">
        <v>168</v>
      </c>
      <c r="N14" s="34">
        <v>206</v>
      </c>
      <c r="O14" s="34">
        <v>200</v>
      </c>
      <c r="P14" s="34">
        <v>157</v>
      </c>
      <c r="Q14" s="34">
        <v>173</v>
      </c>
      <c r="R14" s="34">
        <v>197</v>
      </c>
      <c r="S14" s="34">
        <f t="shared" si="2"/>
        <v>1101</v>
      </c>
      <c r="T14" s="45">
        <f t="shared" si="3"/>
        <v>183.5</v>
      </c>
      <c r="U14" s="127">
        <f t="shared" si="4"/>
        <v>2251</v>
      </c>
      <c r="V14" s="128">
        <f t="shared" si="5"/>
        <v>187.58333333333334</v>
      </c>
    </row>
    <row r="15" spans="1:22" ht="15.75">
      <c r="A15" s="131">
        <v>10</v>
      </c>
      <c r="B15" s="79"/>
      <c r="C15" s="104" t="s">
        <v>127</v>
      </c>
      <c r="D15" s="78" t="s">
        <v>83</v>
      </c>
      <c r="E15" s="79">
        <v>187</v>
      </c>
      <c r="F15" s="79">
        <v>151</v>
      </c>
      <c r="G15" s="79">
        <v>164</v>
      </c>
      <c r="H15" s="138">
        <v>268</v>
      </c>
      <c r="I15" s="79">
        <v>195</v>
      </c>
      <c r="J15" s="36">
        <v>148</v>
      </c>
      <c r="K15" s="79">
        <f t="shared" si="0"/>
        <v>1113</v>
      </c>
      <c r="L15" s="107">
        <f t="shared" si="1"/>
        <v>185.5</v>
      </c>
      <c r="M15" s="110">
        <v>182</v>
      </c>
      <c r="N15" s="79">
        <v>240</v>
      </c>
      <c r="O15" s="79">
        <v>159</v>
      </c>
      <c r="P15" s="79">
        <v>161</v>
      </c>
      <c r="Q15" s="79">
        <v>174</v>
      </c>
      <c r="R15" s="79">
        <v>214</v>
      </c>
      <c r="S15" s="79">
        <f t="shared" si="2"/>
        <v>1130</v>
      </c>
      <c r="T15" s="11">
        <f t="shared" si="3"/>
        <v>188.33333333333334</v>
      </c>
      <c r="U15" s="124">
        <f t="shared" si="4"/>
        <v>2243</v>
      </c>
      <c r="V15" s="121">
        <f t="shared" si="5"/>
        <v>186.91666666666666</v>
      </c>
    </row>
    <row r="16" spans="1:22" ht="15.75">
      <c r="A16" s="131">
        <v>11</v>
      </c>
      <c r="B16" s="34"/>
      <c r="C16" s="103" t="s">
        <v>126</v>
      </c>
      <c r="D16" s="42" t="s">
        <v>76</v>
      </c>
      <c r="E16" s="34">
        <v>189</v>
      </c>
      <c r="F16" s="34">
        <v>157</v>
      </c>
      <c r="G16" s="34">
        <v>191</v>
      </c>
      <c r="H16" s="34">
        <v>221</v>
      </c>
      <c r="I16" s="34">
        <v>186</v>
      </c>
      <c r="J16" s="33">
        <v>220</v>
      </c>
      <c r="K16" s="34">
        <f t="shared" si="0"/>
        <v>1164</v>
      </c>
      <c r="L16" s="106">
        <f t="shared" si="1"/>
        <v>194</v>
      </c>
      <c r="M16" s="110">
        <v>180</v>
      </c>
      <c r="N16" s="79">
        <v>136</v>
      </c>
      <c r="O16" s="79">
        <v>190</v>
      </c>
      <c r="P16" s="79">
        <v>162</v>
      </c>
      <c r="Q16" s="79">
        <v>176</v>
      </c>
      <c r="R16" s="79">
        <v>179</v>
      </c>
      <c r="S16" s="79">
        <f t="shared" si="2"/>
        <v>1023</v>
      </c>
      <c r="T16" s="11">
        <f t="shared" si="3"/>
        <v>170.5</v>
      </c>
      <c r="U16" s="124">
        <f t="shared" si="4"/>
        <v>2187</v>
      </c>
      <c r="V16" s="121">
        <f t="shared" si="5"/>
        <v>182.25</v>
      </c>
    </row>
    <row r="17" spans="1:22" ht="15.75">
      <c r="A17" s="131">
        <v>12</v>
      </c>
      <c r="B17" s="79" t="s">
        <v>27</v>
      </c>
      <c r="C17" s="104" t="s">
        <v>89</v>
      </c>
      <c r="D17" s="78" t="s">
        <v>76</v>
      </c>
      <c r="E17" s="79">
        <v>227</v>
      </c>
      <c r="F17" s="79">
        <v>182</v>
      </c>
      <c r="G17" s="79">
        <v>163</v>
      </c>
      <c r="H17" s="79">
        <v>175</v>
      </c>
      <c r="I17" s="79">
        <v>191</v>
      </c>
      <c r="J17" s="79">
        <v>158</v>
      </c>
      <c r="K17" s="79">
        <f t="shared" si="0"/>
        <v>1096</v>
      </c>
      <c r="L17" s="107">
        <f t="shared" si="1"/>
        <v>182.66666666666666</v>
      </c>
      <c r="M17" s="110">
        <v>201</v>
      </c>
      <c r="N17" s="79">
        <v>165</v>
      </c>
      <c r="O17" s="79">
        <v>145</v>
      </c>
      <c r="P17" s="79">
        <v>176</v>
      </c>
      <c r="Q17" s="79">
        <v>186</v>
      </c>
      <c r="R17" s="79">
        <v>171</v>
      </c>
      <c r="S17" s="79">
        <f t="shared" si="2"/>
        <v>1044</v>
      </c>
      <c r="T17" s="11">
        <f t="shared" si="3"/>
        <v>174</v>
      </c>
      <c r="U17" s="124">
        <f t="shared" si="4"/>
        <v>2140</v>
      </c>
      <c r="V17" s="121">
        <f t="shared" si="5"/>
        <v>178.33333333333334</v>
      </c>
    </row>
    <row r="18" spans="1:22" ht="15.75">
      <c r="A18" s="131">
        <v>13</v>
      </c>
      <c r="B18" s="79" t="s">
        <v>28</v>
      </c>
      <c r="C18" s="104" t="s">
        <v>29</v>
      </c>
      <c r="D18" s="78" t="s">
        <v>76</v>
      </c>
      <c r="E18" s="79">
        <v>175</v>
      </c>
      <c r="F18" s="79">
        <v>165</v>
      </c>
      <c r="G18" s="79">
        <v>181</v>
      </c>
      <c r="H18" s="79">
        <v>193</v>
      </c>
      <c r="I18" s="79">
        <v>183</v>
      </c>
      <c r="J18" s="79">
        <v>204</v>
      </c>
      <c r="K18" s="79">
        <f t="shared" si="0"/>
        <v>1101</v>
      </c>
      <c r="L18" s="107">
        <f t="shared" si="1"/>
        <v>183.5</v>
      </c>
      <c r="M18" s="110">
        <v>158</v>
      </c>
      <c r="N18" s="79">
        <v>147</v>
      </c>
      <c r="O18" s="79">
        <v>172</v>
      </c>
      <c r="P18" s="79">
        <v>190</v>
      </c>
      <c r="Q18" s="79">
        <v>181</v>
      </c>
      <c r="R18" s="79">
        <v>166</v>
      </c>
      <c r="S18" s="79">
        <f t="shared" si="2"/>
        <v>1014</v>
      </c>
      <c r="T18" s="11">
        <f t="shared" si="3"/>
        <v>169</v>
      </c>
      <c r="U18" s="124">
        <f t="shared" si="4"/>
        <v>2115</v>
      </c>
      <c r="V18" s="121">
        <f t="shared" si="5"/>
        <v>176.25</v>
      </c>
    </row>
    <row r="19" spans="1:22" ht="15.75">
      <c r="A19" s="131">
        <v>14</v>
      </c>
      <c r="B19" s="79" t="s">
        <v>80</v>
      </c>
      <c r="C19" s="104" t="s">
        <v>87</v>
      </c>
      <c r="D19" s="78" t="s">
        <v>76</v>
      </c>
      <c r="E19" s="79">
        <v>175</v>
      </c>
      <c r="F19" s="79">
        <v>183</v>
      </c>
      <c r="G19" s="79">
        <v>174</v>
      </c>
      <c r="H19" s="79">
        <v>194</v>
      </c>
      <c r="I19" s="79">
        <v>169</v>
      </c>
      <c r="J19" s="79">
        <v>202</v>
      </c>
      <c r="K19" s="79">
        <f t="shared" si="0"/>
        <v>1097</v>
      </c>
      <c r="L19" s="107">
        <f t="shared" si="1"/>
        <v>182.83333333333334</v>
      </c>
      <c r="M19" s="110">
        <v>168</v>
      </c>
      <c r="N19" s="79">
        <v>203</v>
      </c>
      <c r="O19" s="79">
        <v>138</v>
      </c>
      <c r="P19" s="79">
        <v>190</v>
      </c>
      <c r="Q19" s="79">
        <v>139</v>
      </c>
      <c r="R19" s="79">
        <v>160</v>
      </c>
      <c r="S19" s="79">
        <f t="shared" si="2"/>
        <v>998</v>
      </c>
      <c r="T19" s="11">
        <f t="shared" si="3"/>
        <v>166.33333333333334</v>
      </c>
      <c r="U19" s="124">
        <f t="shared" si="4"/>
        <v>2095</v>
      </c>
      <c r="V19" s="121">
        <f t="shared" si="5"/>
        <v>174.58333333333334</v>
      </c>
    </row>
    <row r="20" spans="1:22" ht="15.75">
      <c r="A20" s="131">
        <v>15</v>
      </c>
      <c r="B20" s="79" t="s">
        <v>27</v>
      </c>
      <c r="C20" s="104" t="s">
        <v>32</v>
      </c>
      <c r="D20" s="78" t="s">
        <v>79</v>
      </c>
      <c r="E20" s="79">
        <v>146</v>
      </c>
      <c r="F20" s="79">
        <v>170</v>
      </c>
      <c r="G20" s="79">
        <v>169</v>
      </c>
      <c r="H20" s="79">
        <v>230</v>
      </c>
      <c r="I20" s="79">
        <v>201</v>
      </c>
      <c r="J20" s="79">
        <v>180</v>
      </c>
      <c r="K20" s="79">
        <f t="shared" si="0"/>
        <v>1096</v>
      </c>
      <c r="L20" s="107">
        <f t="shared" si="1"/>
        <v>182.66666666666666</v>
      </c>
      <c r="M20" s="110">
        <v>210</v>
      </c>
      <c r="N20" s="79">
        <v>150</v>
      </c>
      <c r="O20" s="79">
        <v>161</v>
      </c>
      <c r="P20" s="79">
        <v>148</v>
      </c>
      <c r="Q20" s="79">
        <v>149</v>
      </c>
      <c r="R20" s="79">
        <v>149</v>
      </c>
      <c r="S20" s="79">
        <f t="shared" si="2"/>
        <v>967</v>
      </c>
      <c r="T20" s="11">
        <f t="shared" si="3"/>
        <v>161.16666666666666</v>
      </c>
      <c r="U20" s="124">
        <f t="shared" si="4"/>
        <v>2063</v>
      </c>
      <c r="V20" s="121">
        <f t="shared" si="5"/>
        <v>171.91666666666666</v>
      </c>
    </row>
    <row r="21" spans="1:22" s="99" customFormat="1" ht="16.5" thickBot="1">
      <c r="A21" s="132">
        <v>16</v>
      </c>
      <c r="B21" s="101" t="s">
        <v>120</v>
      </c>
      <c r="C21" s="105" t="s">
        <v>101</v>
      </c>
      <c r="D21" s="102" t="s">
        <v>76</v>
      </c>
      <c r="E21" s="101">
        <v>176</v>
      </c>
      <c r="F21" s="101">
        <v>215</v>
      </c>
      <c r="G21" s="101">
        <v>189</v>
      </c>
      <c r="H21" s="101">
        <v>193</v>
      </c>
      <c r="I21" s="101">
        <v>185</v>
      </c>
      <c r="J21" s="101">
        <v>162</v>
      </c>
      <c r="K21" s="101">
        <f t="shared" si="0"/>
        <v>1120</v>
      </c>
      <c r="L21" s="108">
        <f t="shared" si="1"/>
        <v>186.66666666666666</v>
      </c>
      <c r="M21" s="111">
        <v>151</v>
      </c>
      <c r="N21" s="37">
        <v>126</v>
      </c>
      <c r="O21" s="37">
        <v>138</v>
      </c>
      <c r="P21" s="37">
        <v>150</v>
      </c>
      <c r="Q21" s="37">
        <v>169</v>
      </c>
      <c r="R21" s="37">
        <v>149</v>
      </c>
      <c r="S21" s="37">
        <f t="shared" si="2"/>
        <v>883</v>
      </c>
      <c r="T21" s="48">
        <f t="shared" si="3"/>
        <v>147.16666666666666</v>
      </c>
      <c r="U21" s="125">
        <f t="shared" si="4"/>
        <v>2003</v>
      </c>
      <c r="V21" s="122">
        <f t="shared" si="5"/>
        <v>166.91666666666666</v>
      </c>
    </row>
    <row r="22" spans="1:22" ht="15.75">
      <c r="A22" s="33">
        <v>17</v>
      </c>
      <c r="B22" s="34"/>
      <c r="C22" s="103" t="s">
        <v>97</v>
      </c>
      <c r="D22" s="42" t="s">
        <v>76</v>
      </c>
      <c r="E22" s="34">
        <v>161</v>
      </c>
      <c r="F22" s="34">
        <v>163</v>
      </c>
      <c r="G22" s="34">
        <v>194</v>
      </c>
      <c r="H22" s="34">
        <v>210</v>
      </c>
      <c r="I22" s="34">
        <v>160</v>
      </c>
      <c r="J22" s="34">
        <v>199</v>
      </c>
      <c r="K22" s="34">
        <f aca="true" t="shared" si="6" ref="K22:K41">SUM(E22:J22)</f>
        <v>1087</v>
      </c>
      <c r="L22" s="45">
        <f aca="true" t="shared" si="7" ref="L22:L41">K22/6</f>
        <v>181.16666666666666</v>
      </c>
      <c r="M22" s="34"/>
      <c r="N22" s="34"/>
      <c r="O22" s="34"/>
      <c r="P22" s="34"/>
      <c r="Q22" s="34"/>
      <c r="R22" s="34"/>
      <c r="S22" s="34"/>
      <c r="T22" s="45">
        <f aca="true" t="shared" si="8" ref="T22:T33">S22/6</f>
        <v>0</v>
      </c>
      <c r="U22" s="34">
        <f aca="true" t="shared" si="9" ref="U22:U33">K22+S22</f>
        <v>1087</v>
      </c>
      <c r="V22" s="46">
        <f aca="true" t="shared" si="10" ref="V22:V33">U22/12</f>
        <v>90.58333333333333</v>
      </c>
    </row>
    <row r="23" spans="1:22" ht="15.75">
      <c r="A23" s="36">
        <v>18</v>
      </c>
      <c r="B23" s="79" t="s">
        <v>28</v>
      </c>
      <c r="C23" s="104" t="s">
        <v>121</v>
      </c>
      <c r="D23" s="78" t="s">
        <v>83</v>
      </c>
      <c r="E23" s="79">
        <v>188</v>
      </c>
      <c r="F23" s="79">
        <v>188</v>
      </c>
      <c r="G23" s="79">
        <v>192</v>
      </c>
      <c r="H23" s="79">
        <v>189</v>
      </c>
      <c r="I23" s="79">
        <v>165</v>
      </c>
      <c r="J23" s="36">
        <v>163</v>
      </c>
      <c r="K23" s="79">
        <f t="shared" si="6"/>
        <v>1085</v>
      </c>
      <c r="L23" s="11">
        <f t="shared" si="7"/>
        <v>180.83333333333334</v>
      </c>
      <c r="M23" s="9"/>
      <c r="N23" s="9"/>
      <c r="O23" s="9"/>
      <c r="P23" s="9"/>
      <c r="Q23" s="9"/>
      <c r="R23" s="9"/>
      <c r="S23" s="9"/>
      <c r="T23" s="11">
        <f t="shared" si="8"/>
        <v>0</v>
      </c>
      <c r="U23" s="9">
        <f t="shared" si="9"/>
        <v>1085</v>
      </c>
      <c r="V23" s="12">
        <f t="shared" si="10"/>
        <v>90.41666666666667</v>
      </c>
    </row>
    <row r="24" spans="1:22" ht="15.75">
      <c r="A24" s="36">
        <v>19</v>
      </c>
      <c r="B24" s="79"/>
      <c r="C24" s="104" t="s">
        <v>92</v>
      </c>
      <c r="D24" s="10" t="s">
        <v>79</v>
      </c>
      <c r="E24" s="9">
        <v>156</v>
      </c>
      <c r="F24" s="13">
        <v>138</v>
      </c>
      <c r="G24" s="9">
        <v>213</v>
      </c>
      <c r="H24" s="9">
        <v>170</v>
      </c>
      <c r="I24" s="9">
        <v>198</v>
      </c>
      <c r="J24" s="9">
        <v>208</v>
      </c>
      <c r="K24" s="9">
        <f t="shared" si="6"/>
        <v>1083</v>
      </c>
      <c r="L24" s="11">
        <f t="shared" si="7"/>
        <v>180.5</v>
      </c>
      <c r="M24" s="9"/>
      <c r="N24" s="9"/>
      <c r="O24" s="9"/>
      <c r="P24" s="9"/>
      <c r="Q24" s="9"/>
      <c r="R24" s="9"/>
      <c r="S24" s="9"/>
      <c r="T24" s="11">
        <f t="shared" si="8"/>
        <v>0</v>
      </c>
      <c r="U24" s="9">
        <f t="shared" si="9"/>
        <v>1083</v>
      </c>
      <c r="V24" s="12">
        <f t="shared" si="10"/>
        <v>90.25</v>
      </c>
    </row>
    <row r="25" spans="1:22" ht="15.75">
      <c r="A25" s="36">
        <v>20</v>
      </c>
      <c r="B25" s="79" t="s">
        <v>80</v>
      </c>
      <c r="C25" s="104" t="s">
        <v>86</v>
      </c>
      <c r="D25" s="78" t="s">
        <v>76</v>
      </c>
      <c r="E25" s="79">
        <v>156</v>
      </c>
      <c r="F25" s="79">
        <v>238</v>
      </c>
      <c r="G25" s="79">
        <v>203</v>
      </c>
      <c r="H25" s="79">
        <v>170</v>
      </c>
      <c r="I25" s="79">
        <v>175</v>
      </c>
      <c r="J25" s="36">
        <v>140</v>
      </c>
      <c r="K25" s="79">
        <f t="shared" si="6"/>
        <v>1082</v>
      </c>
      <c r="L25" s="11">
        <f t="shared" si="7"/>
        <v>180.33333333333334</v>
      </c>
      <c r="M25" s="9"/>
      <c r="N25" s="9"/>
      <c r="O25" s="9"/>
      <c r="P25" s="9"/>
      <c r="Q25" s="9"/>
      <c r="R25" s="9"/>
      <c r="S25" s="9"/>
      <c r="T25" s="11">
        <f t="shared" si="8"/>
        <v>0</v>
      </c>
      <c r="U25" s="9">
        <f t="shared" si="9"/>
        <v>1082</v>
      </c>
      <c r="V25" s="12">
        <f t="shared" si="10"/>
        <v>90.16666666666667</v>
      </c>
    </row>
    <row r="26" spans="1:22" ht="15.75">
      <c r="A26" s="36">
        <v>21</v>
      </c>
      <c r="B26" s="79" t="s">
        <v>80</v>
      </c>
      <c r="C26" s="104" t="s">
        <v>85</v>
      </c>
      <c r="D26" s="78" t="s">
        <v>76</v>
      </c>
      <c r="E26" s="79">
        <v>148</v>
      </c>
      <c r="F26" s="79">
        <v>200</v>
      </c>
      <c r="G26" s="79">
        <v>200</v>
      </c>
      <c r="H26" s="79">
        <v>212</v>
      </c>
      <c r="I26" s="79">
        <v>163</v>
      </c>
      <c r="J26" s="79">
        <v>158</v>
      </c>
      <c r="K26" s="79">
        <f t="shared" si="6"/>
        <v>1081</v>
      </c>
      <c r="L26" s="11">
        <f t="shared" si="7"/>
        <v>180.16666666666666</v>
      </c>
      <c r="M26" s="9"/>
      <c r="N26" s="9"/>
      <c r="O26" s="9"/>
      <c r="P26" s="9"/>
      <c r="Q26" s="9"/>
      <c r="R26" s="9"/>
      <c r="S26" s="9"/>
      <c r="T26" s="11">
        <f t="shared" si="8"/>
        <v>0</v>
      </c>
      <c r="U26" s="9">
        <f t="shared" si="9"/>
        <v>1081</v>
      </c>
      <c r="V26" s="12">
        <f t="shared" si="10"/>
        <v>90.08333333333333</v>
      </c>
    </row>
    <row r="27" spans="1:22" ht="15.75">
      <c r="A27" s="36">
        <v>22</v>
      </c>
      <c r="B27" s="79" t="s">
        <v>120</v>
      </c>
      <c r="C27" s="104" t="s">
        <v>102</v>
      </c>
      <c r="D27" s="78" t="s">
        <v>76</v>
      </c>
      <c r="E27" s="79">
        <v>174</v>
      </c>
      <c r="F27" s="79">
        <v>148</v>
      </c>
      <c r="G27" s="79">
        <v>213</v>
      </c>
      <c r="H27" s="79">
        <v>195</v>
      </c>
      <c r="I27" s="79">
        <v>168</v>
      </c>
      <c r="J27" s="79">
        <v>179</v>
      </c>
      <c r="K27" s="79">
        <f t="shared" si="6"/>
        <v>1077</v>
      </c>
      <c r="L27" s="11">
        <f t="shared" si="7"/>
        <v>179.5</v>
      </c>
      <c r="M27" s="9"/>
      <c r="N27" s="9"/>
      <c r="O27" s="9"/>
      <c r="P27" s="9"/>
      <c r="Q27" s="9"/>
      <c r="R27" s="9"/>
      <c r="S27" s="9"/>
      <c r="T27" s="11">
        <f t="shared" si="8"/>
        <v>0</v>
      </c>
      <c r="U27" s="9">
        <f t="shared" si="9"/>
        <v>1077</v>
      </c>
      <c r="V27" s="12">
        <f t="shared" si="10"/>
        <v>89.75</v>
      </c>
    </row>
    <row r="28" spans="1:22" ht="15.75">
      <c r="A28" s="36">
        <v>23</v>
      </c>
      <c r="B28" s="79" t="s">
        <v>28</v>
      </c>
      <c r="C28" s="104" t="s">
        <v>117</v>
      </c>
      <c r="D28" s="78" t="s">
        <v>76</v>
      </c>
      <c r="E28" s="79">
        <v>200</v>
      </c>
      <c r="F28" s="79">
        <v>190</v>
      </c>
      <c r="G28" s="79">
        <v>178</v>
      </c>
      <c r="H28" s="79">
        <v>171</v>
      </c>
      <c r="I28" s="79">
        <v>180</v>
      </c>
      <c r="J28" s="79">
        <v>150</v>
      </c>
      <c r="K28" s="79">
        <f t="shared" si="6"/>
        <v>1069</v>
      </c>
      <c r="L28" s="11">
        <f t="shared" si="7"/>
        <v>178.16666666666666</v>
      </c>
      <c r="M28" s="9"/>
      <c r="N28" s="9"/>
      <c r="O28" s="9"/>
      <c r="P28" s="9"/>
      <c r="Q28" s="9"/>
      <c r="R28" s="9"/>
      <c r="S28" s="9"/>
      <c r="T28" s="11">
        <f t="shared" si="8"/>
        <v>0</v>
      </c>
      <c r="U28" s="9">
        <f t="shared" si="9"/>
        <v>1069</v>
      </c>
      <c r="V28" s="12">
        <f t="shared" si="10"/>
        <v>89.08333333333333</v>
      </c>
    </row>
    <row r="29" spans="1:22" ht="15.75">
      <c r="A29" s="36">
        <v>24</v>
      </c>
      <c r="B29" s="79"/>
      <c r="C29" s="104" t="s">
        <v>122</v>
      </c>
      <c r="D29" s="10" t="s">
        <v>76</v>
      </c>
      <c r="E29" s="9">
        <v>192</v>
      </c>
      <c r="F29" s="9">
        <v>172</v>
      </c>
      <c r="G29" s="9">
        <v>178</v>
      </c>
      <c r="H29" s="9">
        <v>160</v>
      </c>
      <c r="I29" s="9">
        <v>169</v>
      </c>
      <c r="J29" s="36">
        <v>169</v>
      </c>
      <c r="K29" s="9">
        <f t="shared" si="6"/>
        <v>1040</v>
      </c>
      <c r="L29" s="11">
        <f t="shared" si="7"/>
        <v>173.33333333333334</v>
      </c>
      <c r="M29" s="9"/>
      <c r="N29" s="9"/>
      <c r="O29" s="9"/>
      <c r="P29" s="9"/>
      <c r="Q29" s="9"/>
      <c r="R29" s="9"/>
      <c r="S29" s="9"/>
      <c r="T29" s="11">
        <f t="shared" si="8"/>
        <v>0</v>
      </c>
      <c r="U29" s="9">
        <f t="shared" si="9"/>
        <v>1040</v>
      </c>
      <c r="V29" s="12">
        <f t="shared" si="10"/>
        <v>86.66666666666667</v>
      </c>
    </row>
    <row r="30" spans="1:22" ht="15.75">
      <c r="A30" s="36">
        <v>25</v>
      </c>
      <c r="B30" s="79" t="s">
        <v>80</v>
      </c>
      <c r="C30" s="104" t="s">
        <v>34</v>
      </c>
      <c r="D30" s="10" t="s">
        <v>76</v>
      </c>
      <c r="E30" s="9">
        <v>170</v>
      </c>
      <c r="F30" s="9">
        <v>178</v>
      </c>
      <c r="G30" s="9">
        <v>180</v>
      </c>
      <c r="H30" s="9">
        <v>158</v>
      </c>
      <c r="I30" s="9">
        <v>148</v>
      </c>
      <c r="J30" s="79">
        <v>188</v>
      </c>
      <c r="K30" s="9">
        <f t="shared" si="6"/>
        <v>1022</v>
      </c>
      <c r="L30" s="11">
        <f t="shared" si="7"/>
        <v>170.33333333333334</v>
      </c>
      <c r="M30" s="9"/>
      <c r="N30" s="9"/>
      <c r="O30" s="9"/>
      <c r="P30" s="9"/>
      <c r="Q30" s="9"/>
      <c r="R30" s="9"/>
      <c r="S30" s="9"/>
      <c r="T30" s="11">
        <f t="shared" si="8"/>
        <v>0</v>
      </c>
      <c r="U30" s="79">
        <f t="shared" si="9"/>
        <v>1022</v>
      </c>
      <c r="V30" s="12">
        <f t="shared" si="10"/>
        <v>85.16666666666667</v>
      </c>
    </row>
    <row r="31" spans="1:22" ht="15.75">
      <c r="A31" s="36">
        <v>26</v>
      </c>
      <c r="B31" s="79"/>
      <c r="C31" s="104" t="s">
        <v>93</v>
      </c>
      <c r="D31" s="78" t="s">
        <v>76</v>
      </c>
      <c r="E31" s="79">
        <v>186</v>
      </c>
      <c r="F31" s="79">
        <v>155</v>
      </c>
      <c r="G31" s="79">
        <v>149</v>
      </c>
      <c r="H31" s="79">
        <v>209</v>
      </c>
      <c r="I31" s="79">
        <v>175</v>
      </c>
      <c r="J31" s="79">
        <v>139</v>
      </c>
      <c r="K31" s="79">
        <f t="shared" si="6"/>
        <v>1013</v>
      </c>
      <c r="L31" s="11">
        <f t="shared" si="7"/>
        <v>168.83333333333334</v>
      </c>
      <c r="M31" s="9"/>
      <c r="N31" s="9"/>
      <c r="O31" s="9"/>
      <c r="P31" s="9"/>
      <c r="Q31" s="9"/>
      <c r="R31" s="9"/>
      <c r="S31" s="9"/>
      <c r="T31" s="11">
        <f t="shared" si="8"/>
        <v>0</v>
      </c>
      <c r="U31" s="79">
        <f t="shared" si="9"/>
        <v>1013</v>
      </c>
      <c r="V31" s="12">
        <f t="shared" si="10"/>
        <v>84.41666666666667</v>
      </c>
    </row>
    <row r="32" spans="1:22" s="88" customFormat="1" ht="15.75">
      <c r="A32" s="36">
        <v>27</v>
      </c>
      <c r="B32" s="79"/>
      <c r="C32" s="104" t="s">
        <v>119</v>
      </c>
      <c r="D32" s="78" t="s">
        <v>83</v>
      </c>
      <c r="E32" s="79">
        <v>185</v>
      </c>
      <c r="F32" s="79">
        <v>183</v>
      </c>
      <c r="G32" s="79">
        <v>138</v>
      </c>
      <c r="H32" s="79">
        <v>163</v>
      </c>
      <c r="I32" s="79">
        <v>159</v>
      </c>
      <c r="J32" s="36">
        <v>162</v>
      </c>
      <c r="K32" s="79">
        <f t="shared" si="6"/>
        <v>990</v>
      </c>
      <c r="L32" s="11">
        <f t="shared" si="7"/>
        <v>165</v>
      </c>
      <c r="M32" s="79"/>
      <c r="N32" s="79"/>
      <c r="O32" s="79"/>
      <c r="P32" s="79"/>
      <c r="Q32" s="79"/>
      <c r="R32" s="79"/>
      <c r="S32" s="79"/>
      <c r="T32" s="11">
        <f t="shared" si="8"/>
        <v>0</v>
      </c>
      <c r="U32" s="79">
        <f t="shared" si="9"/>
        <v>990</v>
      </c>
      <c r="V32" s="12">
        <f t="shared" si="10"/>
        <v>82.5</v>
      </c>
    </row>
    <row r="33" spans="1:22" ht="15.75">
      <c r="A33" s="36">
        <v>28</v>
      </c>
      <c r="B33" s="79"/>
      <c r="C33" s="104" t="s">
        <v>116</v>
      </c>
      <c r="D33" s="78" t="s">
        <v>76</v>
      </c>
      <c r="E33" s="79">
        <v>159</v>
      </c>
      <c r="F33" s="79">
        <v>187</v>
      </c>
      <c r="G33" s="79">
        <v>148</v>
      </c>
      <c r="H33" s="79">
        <v>161</v>
      </c>
      <c r="I33" s="79">
        <v>150</v>
      </c>
      <c r="J33" s="79">
        <v>150</v>
      </c>
      <c r="K33" s="79">
        <f t="shared" si="6"/>
        <v>955</v>
      </c>
      <c r="L33" s="11">
        <f t="shared" si="7"/>
        <v>159.16666666666666</v>
      </c>
      <c r="M33" s="9"/>
      <c r="N33" s="9"/>
      <c r="O33" s="9"/>
      <c r="P33" s="9"/>
      <c r="Q33" s="9"/>
      <c r="R33" s="9"/>
      <c r="S33" s="9"/>
      <c r="T33" s="11">
        <f t="shared" si="8"/>
        <v>0</v>
      </c>
      <c r="U33" s="9">
        <f t="shared" si="9"/>
        <v>955</v>
      </c>
      <c r="V33" s="12">
        <f t="shared" si="10"/>
        <v>79.58333333333333</v>
      </c>
    </row>
    <row r="34" spans="1:22" ht="15.75">
      <c r="A34" s="36">
        <v>29</v>
      </c>
      <c r="B34" s="79"/>
      <c r="C34" s="104" t="s">
        <v>41</v>
      </c>
      <c r="D34" s="78" t="s">
        <v>76</v>
      </c>
      <c r="E34" s="79">
        <v>157</v>
      </c>
      <c r="F34" s="79">
        <v>146</v>
      </c>
      <c r="G34" s="79">
        <v>157</v>
      </c>
      <c r="H34" s="79">
        <v>191</v>
      </c>
      <c r="I34" s="79">
        <v>154</v>
      </c>
      <c r="J34" s="79">
        <v>150</v>
      </c>
      <c r="K34" s="79">
        <f t="shared" si="6"/>
        <v>955</v>
      </c>
      <c r="L34" s="11">
        <f t="shared" si="7"/>
        <v>159.16666666666666</v>
      </c>
      <c r="M34" s="79"/>
      <c r="N34" s="79"/>
      <c r="O34" s="79"/>
      <c r="P34" s="79"/>
      <c r="Q34" s="79"/>
      <c r="R34" s="79"/>
      <c r="S34" s="79"/>
      <c r="T34" s="11">
        <f>S34/6</f>
        <v>0</v>
      </c>
      <c r="U34" s="79">
        <f>K34+S34</f>
        <v>955</v>
      </c>
      <c r="V34" s="12">
        <f>U34/12</f>
        <v>79.58333333333333</v>
      </c>
    </row>
    <row r="35" spans="1:22" s="99" customFormat="1" ht="15.75" hidden="1" outlineLevel="1">
      <c r="A35" s="36">
        <v>30</v>
      </c>
      <c r="B35" s="79" t="s">
        <v>80</v>
      </c>
      <c r="C35" s="78" t="s">
        <v>43</v>
      </c>
      <c r="D35" s="78" t="s">
        <v>83</v>
      </c>
      <c r="E35" s="79"/>
      <c r="F35" s="79"/>
      <c r="G35" s="79"/>
      <c r="H35" s="79"/>
      <c r="I35" s="79"/>
      <c r="J35" s="79"/>
      <c r="K35" s="79">
        <f t="shared" si="6"/>
        <v>0</v>
      </c>
      <c r="L35" s="11">
        <f t="shared" si="7"/>
        <v>0</v>
      </c>
      <c r="V35" s="15"/>
    </row>
    <row r="36" spans="1:22" s="99" customFormat="1" ht="15.75" hidden="1" outlineLevel="1">
      <c r="A36" s="36">
        <v>31</v>
      </c>
      <c r="B36" s="79"/>
      <c r="C36" s="78" t="s">
        <v>95</v>
      </c>
      <c r="D36" s="78" t="s">
        <v>79</v>
      </c>
      <c r="E36" s="79"/>
      <c r="F36" s="79"/>
      <c r="G36" s="79"/>
      <c r="H36" s="79"/>
      <c r="I36" s="79"/>
      <c r="J36" s="79"/>
      <c r="K36" s="79">
        <f t="shared" si="6"/>
        <v>0</v>
      </c>
      <c r="L36" s="11">
        <f t="shared" si="7"/>
        <v>0</v>
      </c>
      <c r="V36" s="15"/>
    </row>
    <row r="37" spans="1:22" s="99" customFormat="1" ht="15.75" hidden="1" outlineLevel="1">
      <c r="A37" s="36">
        <v>32</v>
      </c>
      <c r="B37" s="79" t="s">
        <v>28</v>
      </c>
      <c r="C37" s="78" t="s">
        <v>33</v>
      </c>
      <c r="D37" s="78" t="s">
        <v>99</v>
      </c>
      <c r="E37" s="79"/>
      <c r="F37" s="79"/>
      <c r="G37" s="79"/>
      <c r="H37" s="79"/>
      <c r="I37" s="79"/>
      <c r="J37" s="79"/>
      <c r="K37" s="79">
        <f t="shared" si="6"/>
        <v>0</v>
      </c>
      <c r="L37" s="11">
        <f t="shared" si="7"/>
        <v>0</v>
      </c>
      <c r="V37" s="15"/>
    </row>
    <row r="38" spans="1:22" s="99" customFormat="1" ht="15.75" hidden="1" outlineLevel="1">
      <c r="A38" s="36">
        <v>33</v>
      </c>
      <c r="B38" s="79"/>
      <c r="C38" s="78" t="s">
        <v>24</v>
      </c>
      <c r="D38" s="78" t="s">
        <v>83</v>
      </c>
      <c r="E38" s="79"/>
      <c r="F38" s="79"/>
      <c r="G38" s="79"/>
      <c r="H38" s="79"/>
      <c r="I38" s="79"/>
      <c r="J38" s="79"/>
      <c r="K38" s="79">
        <f t="shared" si="6"/>
        <v>0</v>
      </c>
      <c r="L38" s="11">
        <f t="shared" si="7"/>
        <v>0</v>
      </c>
      <c r="V38" s="15"/>
    </row>
    <row r="39" spans="1:22" s="99" customFormat="1" ht="15.75" hidden="1" outlineLevel="1">
      <c r="A39" s="36">
        <v>34</v>
      </c>
      <c r="B39" s="79" t="s">
        <v>27</v>
      </c>
      <c r="C39" s="78" t="s">
        <v>82</v>
      </c>
      <c r="D39" s="78" t="s">
        <v>76</v>
      </c>
      <c r="E39" s="79"/>
      <c r="F39" s="79"/>
      <c r="G39" s="79"/>
      <c r="H39" s="79"/>
      <c r="I39" s="79"/>
      <c r="J39" s="79"/>
      <c r="K39" s="79">
        <f t="shared" si="6"/>
        <v>0</v>
      </c>
      <c r="L39" s="11">
        <f t="shared" si="7"/>
        <v>0</v>
      </c>
      <c r="V39" s="15"/>
    </row>
    <row r="40" spans="1:22" s="99" customFormat="1" ht="15.75" hidden="1" outlineLevel="1">
      <c r="A40" s="36">
        <v>35</v>
      </c>
      <c r="B40" s="79" t="s">
        <v>27</v>
      </c>
      <c r="C40" s="78" t="s">
        <v>30</v>
      </c>
      <c r="D40" s="78" t="s">
        <v>79</v>
      </c>
      <c r="E40" s="79"/>
      <c r="F40" s="79"/>
      <c r="G40" s="79"/>
      <c r="H40" s="79"/>
      <c r="I40" s="79"/>
      <c r="J40" s="79"/>
      <c r="K40" s="79">
        <f t="shared" si="6"/>
        <v>0</v>
      </c>
      <c r="L40" s="11">
        <f t="shared" si="7"/>
        <v>0</v>
      </c>
      <c r="V40" s="15"/>
    </row>
    <row r="41" spans="1:12" ht="15.75" hidden="1" outlineLevel="1">
      <c r="A41" s="36">
        <v>36</v>
      </c>
      <c r="B41" s="79"/>
      <c r="C41" s="78" t="s">
        <v>25</v>
      </c>
      <c r="D41" s="78" t="s">
        <v>83</v>
      </c>
      <c r="E41" s="79"/>
      <c r="F41" s="79"/>
      <c r="G41" s="79"/>
      <c r="H41" s="79"/>
      <c r="I41" s="79"/>
      <c r="J41" s="79"/>
      <c r="K41" s="79">
        <f t="shared" si="6"/>
        <v>0</v>
      </c>
      <c r="L41" s="11">
        <f t="shared" si="7"/>
        <v>0</v>
      </c>
    </row>
    <row r="42" spans="1:22" ht="18" collapsed="1">
      <c r="A42" s="140" t="s">
        <v>105</v>
      </c>
      <c r="B42" s="140"/>
      <c r="C42" s="14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41" t="s">
        <v>103</v>
      </c>
      <c r="U42" s="141"/>
      <c r="V42" s="141"/>
    </row>
    <row r="43" spans="1:22" ht="15.75" customHeight="1">
      <c r="A43" s="6"/>
      <c r="B43" s="6"/>
      <c r="C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7"/>
      <c r="U43" s="17"/>
      <c r="V43" s="17"/>
    </row>
    <row r="44" spans="20:22" ht="15">
      <c r="T44" s="144"/>
      <c r="U44" s="144"/>
      <c r="V44" s="144"/>
    </row>
    <row r="45" spans="1:22" ht="18">
      <c r="A45" s="140" t="s">
        <v>104</v>
      </c>
      <c r="B45" s="140"/>
      <c r="C45" s="14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41"/>
      <c r="U45" s="141"/>
      <c r="V45" s="141"/>
    </row>
    <row r="46" ht="15.75">
      <c r="C46" s="14"/>
    </row>
    <row r="47" ht="15.75">
      <c r="C47" s="14"/>
    </row>
    <row r="48" ht="15.75">
      <c r="C48" s="14"/>
    </row>
    <row r="49" ht="15.75">
      <c r="C49" s="14"/>
    </row>
    <row r="50" ht="15.75">
      <c r="C50" s="14"/>
    </row>
    <row r="51" ht="15.75">
      <c r="C51" s="14"/>
    </row>
    <row r="52" ht="15.75">
      <c r="C52" s="14"/>
    </row>
    <row r="53" ht="15.75">
      <c r="C53" s="14"/>
    </row>
    <row r="54" ht="15.75">
      <c r="C54" s="14"/>
    </row>
    <row r="55" ht="15.75">
      <c r="C55" s="14"/>
    </row>
    <row r="56" ht="15.75">
      <c r="C56" s="14"/>
    </row>
    <row r="57" ht="15.75">
      <c r="C57" s="14"/>
    </row>
    <row r="58" ht="15.75">
      <c r="C58" s="14"/>
    </row>
    <row r="59" ht="15.75">
      <c r="C59" s="14"/>
    </row>
    <row r="60" ht="15.75">
      <c r="C60" s="14"/>
    </row>
    <row r="61" ht="15.75">
      <c r="C61" s="14"/>
    </row>
    <row r="62" ht="15.75">
      <c r="C62" s="14"/>
    </row>
    <row r="63" ht="15.75">
      <c r="C63" s="14"/>
    </row>
    <row r="64" ht="15.75">
      <c r="C64" s="14"/>
    </row>
    <row r="65" ht="15.75">
      <c r="C65" s="14"/>
    </row>
    <row r="66" ht="15.75">
      <c r="C66" s="14"/>
    </row>
    <row r="67" ht="15.75">
      <c r="C67" s="14"/>
    </row>
    <row r="68" ht="15.75">
      <c r="C68" s="14"/>
    </row>
    <row r="69" ht="15.75">
      <c r="C69" s="14"/>
    </row>
    <row r="70" ht="15.75">
      <c r="C70" s="14"/>
    </row>
    <row r="71" ht="15.75">
      <c r="C71" s="14"/>
    </row>
    <row r="72" ht="15.75">
      <c r="C72" s="14"/>
    </row>
    <row r="73" ht="15.75">
      <c r="C73" s="14"/>
    </row>
    <row r="74" ht="15.75">
      <c r="C74" s="14"/>
    </row>
    <row r="75" ht="15.75">
      <c r="C75" s="14"/>
    </row>
    <row r="76" ht="15.75">
      <c r="C76" s="14"/>
    </row>
    <row r="77" ht="15.75">
      <c r="C77" s="14"/>
    </row>
    <row r="78" ht="15.75">
      <c r="C78" s="14"/>
    </row>
    <row r="79" ht="15.75">
      <c r="C79" s="14"/>
    </row>
    <row r="80" ht="15.75">
      <c r="C80" s="14"/>
    </row>
    <row r="81" ht="15.75">
      <c r="C81" s="14"/>
    </row>
    <row r="82" ht="15.75">
      <c r="C82" s="14"/>
    </row>
    <row r="83" ht="15.75">
      <c r="C83" s="14"/>
    </row>
    <row r="84" ht="15.75">
      <c r="C84" s="14"/>
    </row>
    <row r="85" ht="15.75">
      <c r="C85" s="14"/>
    </row>
    <row r="86" ht="15.75">
      <c r="C86" s="14"/>
    </row>
    <row r="87" ht="15.75">
      <c r="C87" s="14"/>
    </row>
    <row r="88" ht="15.75">
      <c r="C88" s="14"/>
    </row>
    <row r="89" ht="15.75">
      <c r="C89" s="14"/>
    </row>
    <row r="90" ht="15.75">
      <c r="C90" s="14"/>
    </row>
    <row r="91" ht="15.75">
      <c r="C91" s="14"/>
    </row>
    <row r="92" ht="15.75">
      <c r="C92" s="14"/>
    </row>
    <row r="93" ht="15.75">
      <c r="C93" s="14"/>
    </row>
    <row r="94" ht="15.75">
      <c r="C94" s="14"/>
    </row>
    <row r="95" ht="15.75">
      <c r="C95" s="14"/>
    </row>
    <row r="96" ht="15.75">
      <c r="C96" s="14"/>
    </row>
    <row r="97" ht="15.75">
      <c r="C97" s="14"/>
    </row>
    <row r="98" ht="15.75">
      <c r="C98" s="14"/>
    </row>
    <row r="99" ht="15.75">
      <c r="C99" s="14"/>
    </row>
    <row r="100" ht="15.75">
      <c r="C100" s="14"/>
    </row>
    <row r="101" ht="15.75">
      <c r="C101" s="14"/>
    </row>
    <row r="102" ht="15.75">
      <c r="C102" s="14"/>
    </row>
    <row r="103" ht="15.75">
      <c r="C103" s="14"/>
    </row>
    <row r="104" ht="15.75">
      <c r="C104" s="14"/>
    </row>
    <row r="105" ht="15.75">
      <c r="C105" s="14"/>
    </row>
    <row r="106" ht="15.75">
      <c r="C106" s="14"/>
    </row>
    <row r="107" ht="15.75">
      <c r="C107" s="14"/>
    </row>
    <row r="108" ht="15.75">
      <c r="C108" s="14"/>
    </row>
    <row r="109" ht="15.75">
      <c r="C109" s="14"/>
    </row>
    <row r="110" ht="15.75">
      <c r="C110" s="14"/>
    </row>
    <row r="111" ht="15.75">
      <c r="C111" s="14"/>
    </row>
    <row r="112" ht="15.75">
      <c r="C112" s="14"/>
    </row>
    <row r="113" ht="15.75">
      <c r="C113" s="14"/>
    </row>
    <row r="114" ht="15.75">
      <c r="C114" s="14"/>
    </row>
    <row r="115" ht="15.75">
      <c r="C115" s="14"/>
    </row>
    <row r="116" ht="15.75">
      <c r="C116" s="14"/>
    </row>
    <row r="117" ht="15.75">
      <c r="C117" s="14"/>
    </row>
    <row r="118" ht="15.75">
      <c r="C118" s="14"/>
    </row>
    <row r="119" ht="15.75">
      <c r="C119" s="14"/>
    </row>
    <row r="120" ht="15.75">
      <c r="C120" s="14"/>
    </row>
    <row r="121" ht="15.75">
      <c r="C121" s="14"/>
    </row>
    <row r="122" ht="15.75">
      <c r="C122" s="14"/>
    </row>
    <row r="123" ht="15.75">
      <c r="C123" s="14"/>
    </row>
    <row r="124" ht="15.75">
      <c r="C124" s="14"/>
    </row>
    <row r="125" ht="15.75">
      <c r="C125" s="14"/>
    </row>
    <row r="126" ht="15.75">
      <c r="C126" s="14"/>
    </row>
    <row r="127" ht="15.75">
      <c r="C127" s="14"/>
    </row>
    <row r="128" ht="15.75">
      <c r="C128" s="14"/>
    </row>
    <row r="129" ht="15.75">
      <c r="C129" s="14"/>
    </row>
    <row r="130" ht="15.75">
      <c r="C130" s="14"/>
    </row>
    <row r="131" ht="15.75">
      <c r="C131" s="14"/>
    </row>
    <row r="132" ht="15.75">
      <c r="C132" s="14"/>
    </row>
    <row r="133" ht="15.75">
      <c r="C133" s="14"/>
    </row>
    <row r="134" ht="15.75">
      <c r="C134" s="14"/>
    </row>
    <row r="135" ht="15.75">
      <c r="C135" s="14"/>
    </row>
    <row r="136" ht="15.75">
      <c r="C136" s="14"/>
    </row>
    <row r="137" ht="15.75">
      <c r="C137" s="14"/>
    </row>
    <row r="138" ht="15.75">
      <c r="C138" s="14"/>
    </row>
    <row r="139" ht="15.75">
      <c r="C139" s="14"/>
    </row>
    <row r="140" ht="15.75">
      <c r="C140" s="14"/>
    </row>
    <row r="141" ht="15.75">
      <c r="C141" s="14"/>
    </row>
    <row r="142" ht="15.75">
      <c r="C142" s="14"/>
    </row>
    <row r="143" ht="15.75">
      <c r="C143" s="14"/>
    </row>
    <row r="144" ht="15.75">
      <c r="C144" s="14"/>
    </row>
    <row r="145" ht="15.75">
      <c r="C145" s="14"/>
    </row>
    <row r="146" ht="15.75">
      <c r="C146" s="14"/>
    </row>
    <row r="147" ht="15.75">
      <c r="C147" s="14"/>
    </row>
    <row r="148" ht="15.75">
      <c r="C148" s="14"/>
    </row>
    <row r="149" ht="15.75">
      <c r="C149" s="14"/>
    </row>
    <row r="150" ht="15.75">
      <c r="C150" s="14"/>
    </row>
    <row r="151" ht="15.75">
      <c r="C151" s="14"/>
    </row>
    <row r="152" ht="15.75">
      <c r="C152" s="14"/>
    </row>
    <row r="153" ht="15.75">
      <c r="C153" s="14"/>
    </row>
    <row r="154" ht="15.75">
      <c r="C154" s="14"/>
    </row>
    <row r="155" ht="15.75">
      <c r="C155" s="14"/>
    </row>
    <row r="156" ht="15.75">
      <c r="C156" s="14"/>
    </row>
    <row r="157" ht="15.75">
      <c r="C157" s="14"/>
    </row>
    <row r="158" ht="15.75">
      <c r="C158" s="14"/>
    </row>
    <row r="159" ht="15.75">
      <c r="C159" s="14"/>
    </row>
    <row r="160" ht="15.75">
      <c r="C160" s="14"/>
    </row>
    <row r="161" ht="15.75">
      <c r="C161" s="14"/>
    </row>
    <row r="162" ht="15.75">
      <c r="C162" s="14"/>
    </row>
    <row r="163" ht="15.75">
      <c r="C163" s="14"/>
    </row>
    <row r="164" ht="15.75">
      <c r="C164" s="14"/>
    </row>
    <row r="165" ht="15.75">
      <c r="C165" s="14"/>
    </row>
    <row r="166" ht="15.75">
      <c r="C166" s="14"/>
    </row>
    <row r="167" ht="15.75">
      <c r="C167" s="14"/>
    </row>
    <row r="168" ht="15.75">
      <c r="C168" s="14"/>
    </row>
    <row r="169" ht="15.75">
      <c r="C169" s="14"/>
    </row>
    <row r="170" ht="15.75">
      <c r="C170" s="14"/>
    </row>
    <row r="171" ht="15.75">
      <c r="C171" s="14"/>
    </row>
    <row r="172" ht="15.75">
      <c r="C172" s="14"/>
    </row>
    <row r="173" ht="15.75">
      <c r="C173" s="14"/>
    </row>
    <row r="174" ht="15.75">
      <c r="C174" s="14"/>
    </row>
    <row r="175" ht="15.75">
      <c r="C175" s="14"/>
    </row>
    <row r="176" ht="15.75">
      <c r="C176" s="14"/>
    </row>
    <row r="177" ht="15.75">
      <c r="C177" s="14"/>
    </row>
    <row r="178" ht="15.75">
      <c r="C178" s="14"/>
    </row>
    <row r="179" ht="15.75">
      <c r="C179" s="14"/>
    </row>
    <row r="180" ht="15.75">
      <c r="C180" s="14"/>
    </row>
    <row r="181" ht="15.75">
      <c r="C181" s="14"/>
    </row>
    <row r="182" ht="15.75">
      <c r="C182" s="14"/>
    </row>
    <row r="183" ht="15.75">
      <c r="C183" s="14"/>
    </row>
    <row r="184" ht="15.75">
      <c r="C184" s="14"/>
    </row>
    <row r="185" ht="15.75">
      <c r="C185" s="14"/>
    </row>
    <row r="186" ht="15.75">
      <c r="C186" s="14"/>
    </row>
    <row r="187" ht="15.75">
      <c r="C187" s="14"/>
    </row>
    <row r="188" ht="15.75">
      <c r="C188" s="14"/>
    </row>
    <row r="189" ht="15.75">
      <c r="C189" s="14"/>
    </row>
    <row r="190" ht="15.75">
      <c r="C190" s="14"/>
    </row>
    <row r="191" ht="15.75">
      <c r="C191" s="14"/>
    </row>
    <row r="192" ht="15.75">
      <c r="C192" s="14"/>
    </row>
    <row r="193" ht="15.75">
      <c r="C193" s="14"/>
    </row>
    <row r="194" ht="15.75">
      <c r="C194" s="14"/>
    </row>
    <row r="195" ht="15.75">
      <c r="C195" s="14"/>
    </row>
    <row r="196" ht="15.75">
      <c r="C196" s="14"/>
    </row>
  </sheetData>
  <sheetProtection/>
  <mergeCells count="9">
    <mergeCell ref="A42:C42"/>
    <mergeCell ref="T42:V42"/>
    <mergeCell ref="A45:C45"/>
    <mergeCell ref="T45:V45"/>
    <mergeCell ref="A1:V1"/>
    <mergeCell ref="A2:V2"/>
    <mergeCell ref="A3:V3"/>
    <mergeCell ref="A4:V4"/>
    <mergeCell ref="T44:V44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8"/>
  <sheetViews>
    <sheetView view="pageBreakPreview" zoomScale="85" zoomScaleNormal="85" zoomScaleSheetLayoutView="85" zoomScalePageLayoutView="0" workbookViewId="0" topLeftCell="A1">
      <selection activeCell="N22" sqref="N22"/>
    </sheetView>
  </sheetViews>
  <sheetFormatPr defaultColWidth="9.140625" defaultRowHeight="15" outlineLevelRow="1" outlineLevelCol="1"/>
  <cols>
    <col min="1" max="1" width="8.7109375" style="18" bestFit="1" customWidth="1"/>
    <col min="2" max="2" width="9.8515625" style="18" bestFit="1" customWidth="1"/>
    <col min="3" max="3" width="24.8515625" style="18" customWidth="1"/>
    <col min="4" max="4" width="21.140625" style="18" customWidth="1"/>
    <col min="5" max="10" width="8.57421875" style="18" hidden="1" customWidth="1" outlineLevel="1"/>
    <col min="11" max="11" width="10.421875" style="18" bestFit="1" customWidth="1" collapsed="1"/>
    <col min="12" max="12" width="12.8515625" style="18" customWidth="1"/>
    <col min="13" max="15" width="8.57421875" style="18" customWidth="1" outlineLevel="1"/>
    <col min="16" max="18" width="9.8515625" style="18" customWidth="1" outlineLevel="1"/>
    <col min="19" max="19" width="10.421875" style="18" customWidth="1" outlineLevel="1"/>
    <col min="20" max="20" width="10.28125" style="18" customWidth="1" outlineLevel="1"/>
    <col min="21" max="21" width="9.57421875" style="18" customWidth="1" outlineLevel="1"/>
    <col min="22" max="22" width="11.8515625" style="18" customWidth="1" outlineLevel="1"/>
    <col min="23" max="16384" width="9.140625" style="18" customWidth="1"/>
  </cols>
  <sheetData>
    <row r="1" spans="1:22" ht="20.25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0.25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20.25">
      <c r="A3" s="142" t="s">
        <v>21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6.5" thickBot="1">
      <c r="A4" s="145" t="s">
        <v>23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8" customFormat="1" ht="48" thickBot="1">
      <c r="A5" s="94" t="s">
        <v>0</v>
      </c>
      <c r="B5" s="97" t="s">
        <v>2</v>
      </c>
      <c r="C5" s="97" t="s">
        <v>1</v>
      </c>
      <c r="D5" s="97" t="s">
        <v>3</v>
      </c>
      <c r="E5" s="97" t="s">
        <v>4</v>
      </c>
      <c r="F5" s="97" t="s">
        <v>5</v>
      </c>
      <c r="G5" s="97" t="s">
        <v>6</v>
      </c>
      <c r="H5" s="97" t="s">
        <v>7</v>
      </c>
      <c r="I5" s="97" t="s">
        <v>8</v>
      </c>
      <c r="J5" s="97" t="s">
        <v>9</v>
      </c>
      <c r="K5" s="97" t="s">
        <v>10</v>
      </c>
      <c r="L5" s="98" t="s">
        <v>11</v>
      </c>
      <c r="M5" s="94" t="s">
        <v>12</v>
      </c>
      <c r="N5" s="97" t="s">
        <v>13</v>
      </c>
      <c r="O5" s="97" t="s">
        <v>14</v>
      </c>
      <c r="P5" s="97" t="s">
        <v>15</v>
      </c>
      <c r="Q5" s="97" t="s">
        <v>16</v>
      </c>
      <c r="R5" s="97" t="s">
        <v>17</v>
      </c>
      <c r="S5" s="97" t="s">
        <v>18</v>
      </c>
      <c r="T5" s="97" t="s">
        <v>11</v>
      </c>
      <c r="U5" s="97" t="s">
        <v>20</v>
      </c>
      <c r="V5" s="98" t="s">
        <v>19</v>
      </c>
    </row>
    <row r="6" spans="1:22" ht="15.75">
      <c r="A6" s="53">
        <v>1</v>
      </c>
      <c r="B6" s="55" t="s">
        <v>27</v>
      </c>
      <c r="C6" s="54" t="s">
        <v>37</v>
      </c>
      <c r="D6" s="54" t="s">
        <v>76</v>
      </c>
      <c r="E6" s="38">
        <v>155</v>
      </c>
      <c r="F6" s="38">
        <v>159</v>
      </c>
      <c r="G6" s="38">
        <v>201</v>
      </c>
      <c r="H6" s="38">
        <v>180</v>
      </c>
      <c r="I6" s="38">
        <v>159</v>
      </c>
      <c r="J6" s="38">
        <v>196</v>
      </c>
      <c r="K6" s="38">
        <f aca="true" t="shared" si="0" ref="K6:K11">SUM(E6:J6)</f>
        <v>1050</v>
      </c>
      <c r="L6" s="90">
        <f aca="true" t="shared" si="1" ref="L6:L11">K6/6</f>
        <v>175</v>
      </c>
      <c r="M6" s="113">
        <v>185</v>
      </c>
      <c r="N6" s="55">
        <v>187</v>
      </c>
      <c r="O6" s="55">
        <v>213</v>
      </c>
      <c r="P6" s="55">
        <v>201</v>
      </c>
      <c r="Q6" s="55">
        <v>147</v>
      </c>
      <c r="R6" s="55">
        <v>169</v>
      </c>
      <c r="S6" s="55">
        <f aca="true" t="shared" si="2" ref="S6:S11">SUM(M6:R6)</f>
        <v>1102</v>
      </c>
      <c r="T6" s="56">
        <f aca="true" t="shared" si="3" ref="T6:T11">S6/6</f>
        <v>183.66666666666666</v>
      </c>
      <c r="U6" s="55">
        <f aca="true" t="shared" si="4" ref="U6:U11">K6+S6</f>
        <v>2152</v>
      </c>
      <c r="V6" s="116">
        <f aca="true" t="shared" si="5" ref="V6:V11">U6/12</f>
        <v>179.33333333333334</v>
      </c>
    </row>
    <row r="7" spans="1:22" ht="15.75">
      <c r="A7" s="57">
        <v>2</v>
      </c>
      <c r="B7" s="20" t="s">
        <v>28</v>
      </c>
      <c r="C7" s="30" t="s">
        <v>26</v>
      </c>
      <c r="D7" s="30" t="s">
        <v>83</v>
      </c>
      <c r="E7" s="79">
        <v>199</v>
      </c>
      <c r="F7" s="79">
        <v>173</v>
      </c>
      <c r="G7" s="79">
        <v>195</v>
      </c>
      <c r="H7" s="79">
        <v>174</v>
      </c>
      <c r="I7" s="79">
        <v>205</v>
      </c>
      <c r="J7" s="79">
        <v>166</v>
      </c>
      <c r="K7" s="79">
        <f t="shared" si="0"/>
        <v>1112</v>
      </c>
      <c r="L7" s="91">
        <f t="shared" si="1"/>
        <v>185.33333333333334</v>
      </c>
      <c r="M7" s="114">
        <v>137</v>
      </c>
      <c r="N7" s="20">
        <v>169</v>
      </c>
      <c r="O7" s="20">
        <v>171</v>
      </c>
      <c r="P7" s="20">
        <v>122</v>
      </c>
      <c r="Q7" s="20">
        <v>201</v>
      </c>
      <c r="R7" s="20">
        <v>173</v>
      </c>
      <c r="S7" s="20">
        <f t="shared" si="2"/>
        <v>973</v>
      </c>
      <c r="T7" s="21">
        <f t="shared" si="3"/>
        <v>162.16666666666666</v>
      </c>
      <c r="U7" s="20">
        <f t="shared" si="4"/>
        <v>2085</v>
      </c>
      <c r="V7" s="117">
        <f t="shared" si="5"/>
        <v>173.75</v>
      </c>
    </row>
    <row r="8" spans="1:22" ht="15.75">
      <c r="A8" s="57">
        <v>3</v>
      </c>
      <c r="B8" s="20" t="s">
        <v>28</v>
      </c>
      <c r="C8" s="30" t="s">
        <v>90</v>
      </c>
      <c r="D8" s="78" t="s">
        <v>76</v>
      </c>
      <c r="E8" s="79">
        <v>149</v>
      </c>
      <c r="F8" s="79">
        <v>156</v>
      </c>
      <c r="G8" s="79">
        <v>156</v>
      </c>
      <c r="H8" s="79">
        <v>165</v>
      </c>
      <c r="I8" s="79">
        <v>147</v>
      </c>
      <c r="J8" s="79">
        <v>170</v>
      </c>
      <c r="K8" s="79">
        <f t="shared" si="0"/>
        <v>943</v>
      </c>
      <c r="L8" s="91">
        <f t="shared" si="1"/>
        <v>157.16666666666666</v>
      </c>
      <c r="M8" s="114">
        <v>187</v>
      </c>
      <c r="N8" s="22">
        <v>171</v>
      </c>
      <c r="O8" s="20">
        <v>176</v>
      </c>
      <c r="P8" s="20">
        <v>211</v>
      </c>
      <c r="Q8" s="20">
        <v>181</v>
      </c>
      <c r="R8" s="20">
        <v>145</v>
      </c>
      <c r="S8" s="20">
        <f t="shared" si="2"/>
        <v>1071</v>
      </c>
      <c r="T8" s="21">
        <f t="shared" si="3"/>
        <v>178.5</v>
      </c>
      <c r="U8" s="20">
        <f t="shared" si="4"/>
        <v>2014</v>
      </c>
      <c r="V8" s="117">
        <f t="shared" si="5"/>
        <v>167.83333333333334</v>
      </c>
    </row>
    <row r="9" spans="1:22" ht="15.75">
      <c r="A9" s="57">
        <v>4</v>
      </c>
      <c r="B9" s="20" t="s">
        <v>80</v>
      </c>
      <c r="C9" s="30" t="s">
        <v>96</v>
      </c>
      <c r="D9" s="30" t="s">
        <v>76</v>
      </c>
      <c r="E9" s="79">
        <v>171</v>
      </c>
      <c r="F9" s="79">
        <v>157</v>
      </c>
      <c r="G9" s="79">
        <v>147</v>
      </c>
      <c r="H9" s="79">
        <v>169</v>
      </c>
      <c r="I9" s="79">
        <v>134</v>
      </c>
      <c r="J9" s="79">
        <v>177</v>
      </c>
      <c r="K9" s="79">
        <f t="shared" si="0"/>
        <v>955</v>
      </c>
      <c r="L9" s="91">
        <f t="shared" si="1"/>
        <v>159.16666666666666</v>
      </c>
      <c r="M9" s="114">
        <v>180</v>
      </c>
      <c r="N9" s="20">
        <v>178</v>
      </c>
      <c r="O9" s="20">
        <v>149</v>
      </c>
      <c r="P9" s="20">
        <v>159</v>
      </c>
      <c r="Q9" s="20">
        <v>157</v>
      </c>
      <c r="R9" s="20">
        <v>157</v>
      </c>
      <c r="S9" s="20">
        <f t="shared" si="2"/>
        <v>980</v>
      </c>
      <c r="T9" s="21">
        <f t="shared" si="3"/>
        <v>163.33333333333334</v>
      </c>
      <c r="U9" s="20">
        <f t="shared" si="4"/>
        <v>1935</v>
      </c>
      <c r="V9" s="117">
        <f t="shared" si="5"/>
        <v>161.25</v>
      </c>
    </row>
    <row r="10" spans="1:22" ht="15.75">
      <c r="A10" s="96">
        <v>5</v>
      </c>
      <c r="B10" s="25" t="s">
        <v>28</v>
      </c>
      <c r="C10" s="51" t="s">
        <v>123</v>
      </c>
      <c r="D10" s="51" t="s">
        <v>124</v>
      </c>
      <c r="E10" s="133">
        <v>149</v>
      </c>
      <c r="F10" s="34">
        <v>149</v>
      </c>
      <c r="G10" s="34">
        <v>148</v>
      </c>
      <c r="H10" s="34">
        <v>122</v>
      </c>
      <c r="I10" s="34">
        <v>183</v>
      </c>
      <c r="J10" s="34">
        <v>162</v>
      </c>
      <c r="K10" s="34">
        <f t="shared" si="0"/>
        <v>913</v>
      </c>
      <c r="L10" s="92">
        <f t="shared" si="1"/>
        <v>152.16666666666666</v>
      </c>
      <c r="M10" s="137">
        <v>217</v>
      </c>
      <c r="N10" s="20">
        <v>149</v>
      </c>
      <c r="O10" s="20">
        <v>156</v>
      </c>
      <c r="P10" s="20">
        <v>189</v>
      </c>
      <c r="Q10" s="20">
        <v>129</v>
      </c>
      <c r="R10" s="20">
        <v>163</v>
      </c>
      <c r="S10" s="20">
        <f t="shared" si="2"/>
        <v>1003</v>
      </c>
      <c r="T10" s="21">
        <f t="shared" si="3"/>
        <v>167.16666666666666</v>
      </c>
      <c r="U10" s="20">
        <f t="shared" si="4"/>
        <v>1916</v>
      </c>
      <c r="V10" s="117">
        <f t="shared" si="5"/>
        <v>159.66666666666666</v>
      </c>
    </row>
    <row r="11" spans="1:22" ht="16.5" thickBot="1">
      <c r="A11" s="59">
        <v>6</v>
      </c>
      <c r="B11" s="100" t="s">
        <v>28</v>
      </c>
      <c r="C11" s="60" t="s">
        <v>84</v>
      </c>
      <c r="D11" s="60" t="s">
        <v>76</v>
      </c>
      <c r="E11" s="37">
        <v>161</v>
      </c>
      <c r="F11" s="37">
        <v>167</v>
      </c>
      <c r="G11" s="37">
        <v>211</v>
      </c>
      <c r="H11" s="37">
        <v>169</v>
      </c>
      <c r="I11" s="37">
        <v>155</v>
      </c>
      <c r="J11" s="37">
        <v>120</v>
      </c>
      <c r="K11" s="37">
        <f t="shared" si="0"/>
        <v>983</v>
      </c>
      <c r="L11" s="93">
        <f t="shared" si="1"/>
        <v>163.83333333333334</v>
      </c>
      <c r="M11" s="115">
        <v>162</v>
      </c>
      <c r="N11" s="24">
        <v>119</v>
      </c>
      <c r="O11" s="24">
        <v>147</v>
      </c>
      <c r="P11" s="24">
        <v>154</v>
      </c>
      <c r="Q11" s="24">
        <v>128</v>
      </c>
      <c r="R11" s="24">
        <v>171</v>
      </c>
      <c r="S11" s="24">
        <f t="shared" si="2"/>
        <v>881</v>
      </c>
      <c r="T11" s="61">
        <f t="shared" si="3"/>
        <v>146.83333333333334</v>
      </c>
      <c r="U11" s="24">
        <f t="shared" si="4"/>
        <v>1864</v>
      </c>
      <c r="V11" s="118">
        <f t="shared" si="5"/>
        <v>155.33333333333334</v>
      </c>
    </row>
    <row r="12" spans="1:22" ht="15" hidden="1" outlineLevel="1">
      <c r="A12" s="96">
        <v>7</v>
      </c>
      <c r="B12" s="51" t="s">
        <v>80</v>
      </c>
      <c r="C12" s="51" t="s">
        <v>38</v>
      </c>
      <c r="D12" s="51" t="s">
        <v>76</v>
      </c>
      <c r="E12" s="34"/>
      <c r="F12" s="34"/>
      <c r="G12" s="34"/>
      <c r="H12" s="34"/>
      <c r="I12" s="34"/>
      <c r="J12" s="34"/>
      <c r="K12" s="34">
        <f>SUM(E12:J12)</f>
        <v>0</v>
      </c>
      <c r="L12" s="45">
        <f>K12/6</f>
        <v>0</v>
      </c>
      <c r="M12" s="25">
        <v>175</v>
      </c>
      <c r="N12" s="25">
        <v>165</v>
      </c>
      <c r="O12" s="25">
        <v>130</v>
      </c>
      <c r="P12" s="25">
        <v>191</v>
      </c>
      <c r="Q12" s="25">
        <v>197</v>
      </c>
      <c r="R12" s="25">
        <v>151</v>
      </c>
      <c r="S12" s="25">
        <f aca="true" t="shared" si="6" ref="S12:S18">SUM(M12:R12)</f>
        <v>1009</v>
      </c>
      <c r="T12" s="52">
        <f aca="true" t="shared" si="7" ref="T12:T18">S12/6</f>
        <v>168.16666666666666</v>
      </c>
      <c r="U12" s="25">
        <f aca="true" t="shared" si="8" ref="U12:U18">K12+S12</f>
        <v>1009</v>
      </c>
      <c r="V12" s="112">
        <f aca="true" t="shared" si="9" ref="V12:V18">U12/12</f>
        <v>84.08333333333333</v>
      </c>
    </row>
    <row r="13" spans="1:22" ht="15" hidden="1" outlineLevel="1">
      <c r="A13" s="57">
        <v>8</v>
      </c>
      <c r="B13" s="30" t="s">
        <v>28</v>
      </c>
      <c r="C13" s="30" t="s">
        <v>78</v>
      </c>
      <c r="D13" s="30" t="s">
        <v>76</v>
      </c>
      <c r="E13" s="79"/>
      <c r="F13" s="79"/>
      <c r="G13" s="79"/>
      <c r="H13" s="79"/>
      <c r="I13" s="79"/>
      <c r="J13" s="79"/>
      <c r="K13" s="79">
        <f>SUM(E13:J13)</f>
        <v>0</v>
      </c>
      <c r="L13" s="11">
        <f>K13/6</f>
        <v>0</v>
      </c>
      <c r="M13" s="20">
        <v>147</v>
      </c>
      <c r="N13" s="20">
        <v>166</v>
      </c>
      <c r="O13" s="20">
        <v>172</v>
      </c>
      <c r="P13" s="20">
        <v>205</v>
      </c>
      <c r="Q13" s="20">
        <v>184</v>
      </c>
      <c r="R13" s="20">
        <v>194</v>
      </c>
      <c r="S13" s="20">
        <f t="shared" si="6"/>
        <v>1068</v>
      </c>
      <c r="T13" s="21">
        <f t="shared" si="7"/>
        <v>178</v>
      </c>
      <c r="U13" s="20">
        <f t="shared" si="8"/>
        <v>1068</v>
      </c>
      <c r="V13" s="58">
        <f t="shared" si="9"/>
        <v>89</v>
      </c>
    </row>
    <row r="14" spans="1:22" ht="15" hidden="1" outlineLevel="1">
      <c r="A14" s="57">
        <v>9</v>
      </c>
      <c r="B14" s="19"/>
      <c r="C14" s="30" t="s">
        <v>31</v>
      </c>
      <c r="D14" s="30" t="s">
        <v>76</v>
      </c>
      <c r="E14" s="79"/>
      <c r="F14" s="79"/>
      <c r="G14" s="79"/>
      <c r="H14" s="79"/>
      <c r="I14" s="79"/>
      <c r="J14" s="79"/>
      <c r="K14" s="79">
        <f>SUM(E14:J14)</f>
        <v>0</v>
      </c>
      <c r="L14" s="11">
        <f>K14/6</f>
        <v>0</v>
      </c>
      <c r="M14" s="20">
        <v>186</v>
      </c>
      <c r="N14" s="20">
        <v>171</v>
      </c>
      <c r="O14" s="20">
        <v>160</v>
      </c>
      <c r="P14" s="20">
        <v>190</v>
      </c>
      <c r="Q14" s="20">
        <v>218</v>
      </c>
      <c r="R14" s="20">
        <v>134</v>
      </c>
      <c r="S14" s="20">
        <f t="shared" si="6"/>
        <v>1059</v>
      </c>
      <c r="T14" s="21">
        <f t="shared" si="7"/>
        <v>176.5</v>
      </c>
      <c r="U14" s="20">
        <f t="shared" si="8"/>
        <v>1059</v>
      </c>
      <c r="V14" s="58">
        <f t="shared" si="9"/>
        <v>88.25</v>
      </c>
    </row>
    <row r="15" spans="1:22" ht="15.75" hidden="1" outlineLevel="1" thickBot="1">
      <c r="A15" s="59">
        <v>10</v>
      </c>
      <c r="B15" s="60"/>
      <c r="C15" s="60" t="s">
        <v>98</v>
      </c>
      <c r="D15" s="60" t="s">
        <v>100</v>
      </c>
      <c r="E15" s="37"/>
      <c r="F15" s="37"/>
      <c r="G15" s="37"/>
      <c r="H15" s="37"/>
      <c r="I15" s="37"/>
      <c r="J15" s="37"/>
      <c r="K15" s="37">
        <f>SUM(E15:J15)</f>
        <v>0</v>
      </c>
      <c r="L15" s="48">
        <f>K15/6</f>
        <v>0</v>
      </c>
      <c r="M15" s="24">
        <v>138</v>
      </c>
      <c r="N15" s="24">
        <v>199</v>
      </c>
      <c r="O15" s="24">
        <v>148</v>
      </c>
      <c r="P15" s="24">
        <v>164</v>
      </c>
      <c r="Q15" s="24">
        <v>191</v>
      </c>
      <c r="R15" s="24">
        <v>147</v>
      </c>
      <c r="S15" s="24">
        <f t="shared" si="6"/>
        <v>987</v>
      </c>
      <c r="T15" s="61">
        <f t="shared" si="7"/>
        <v>164.5</v>
      </c>
      <c r="U15" s="24">
        <f t="shared" si="8"/>
        <v>987</v>
      </c>
      <c r="V15" s="62">
        <f t="shared" si="9"/>
        <v>82.25</v>
      </c>
    </row>
    <row r="16" spans="1:22" ht="15" hidden="1" outlineLevel="1">
      <c r="A16" s="50">
        <v>11</v>
      </c>
      <c r="B16" s="51" t="s">
        <v>28</v>
      </c>
      <c r="C16" s="51" t="s">
        <v>77</v>
      </c>
      <c r="D16" s="51" t="s">
        <v>112</v>
      </c>
      <c r="E16" s="34"/>
      <c r="F16" s="34"/>
      <c r="G16" s="34"/>
      <c r="H16" s="34"/>
      <c r="I16" s="34"/>
      <c r="J16" s="34"/>
      <c r="K16" s="34">
        <f>SUM(E16:J16)</f>
        <v>0</v>
      </c>
      <c r="L16" s="45">
        <f>K16/6</f>
        <v>0</v>
      </c>
      <c r="M16" s="25">
        <v>163</v>
      </c>
      <c r="N16" s="25">
        <v>188</v>
      </c>
      <c r="O16" s="25">
        <v>164</v>
      </c>
      <c r="P16" s="25">
        <v>147</v>
      </c>
      <c r="Q16" s="25">
        <v>158</v>
      </c>
      <c r="R16" s="25">
        <v>183</v>
      </c>
      <c r="S16" s="25">
        <f t="shared" si="6"/>
        <v>1003</v>
      </c>
      <c r="T16" s="52">
        <f t="shared" si="7"/>
        <v>167.16666666666666</v>
      </c>
      <c r="U16" s="25">
        <f t="shared" si="8"/>
        <v>1003</v>
      </c>
      <c r="V16" s="52">
        <f t="shared" si="9"/>
        <v>83.58333333333333</v>
      </c>
    </row>
    <row r="17" spans="1:22" ht="15" hidden="1" outlineLevel="1">
      <c r="A17" s="22">
        <v>12</v>
      </c>
      <c r="B17" s="19"/>
      <c r="C17" s="30" t="s">
        <v>39</v>
      </c>
      <c r="D17" s="40" t="s">
        <v>76</v>
      </c>
      <c r="E17" s="31"/>
      <c r="F17" s="31"/>
      <c r="G17" s="31"/>
      <c r="H17" s="31"/>
      <c r="I17" s="31"/>
      <c r="J17" s="31"/>
      <c r="K17" s="31">
        <f>SUM(E17:J17)</f>
        <v>0</v>
      </c>
      <c r="L17" s="11">
        <f>K17/6</f>
        <v>0</v>
      </c>
      <c r="M17" s="20">
        <v>157</v>
      </c>
      <c r="N17" s="20">
        <v>192</v>
      </c>
      <c r="O17" s="20">
        <v>162</v>
      </c>
      <c r="P17" s="20">
        <v>133</v>
      </c>
      <c r="Q17" s="20">
        <v>153</v>
      </c>
      <c r="R17" s="20">
        <v>159</v>
      </c>
      <c r="S17" s="20">
        <f t="shared" si="6"/>
        <v>956</v>
      </c>
      <c r="T17" s="21">
        <f t="shared" si="7"/>
        <v>159.33333333333334</v>
      </c>
      <c r="U17" s="20">
        <f t="shared" si="8"/>
        <v>956</v>
      </c>
      <c r="V17" s="21">
        <f t="shared" si="9"/>
        <v>79.66666666666667</v>
      </c>
    </row>
    <row r="18" spans="1:22" ht="15" hidden="1" outlineLevel="1">
      <c r="A18" s="22">
        <v>13</v>
      </c>
      <c r="B18" s="30" t="s">
        <v>28</v>
      </c>
      <c r="C18" s="40" t="s">
        <v>91</v>
      </c>
      <c r="D18" s="40" t="s">
        <v>76</v>
      </c>
      <c r="E18" s="9"/>
      <c r="F18" s="9"/>
      <c r="G18" s="9"/>
      <c r="H18" s="9"/>
      <c r="I18" s="9"/>
      <c r="J18" s="9"/>
      <c r="K18" s="9">
        <f>SUM(E18:J18)</f>
        <v>0</v>
      </c>
      <c r="L18" s="11">
        <f>K18/6</f>
        <v>0</v>
      </c>
      <c r="M18" s="20">
        <v>139</v>
      </c>
      <c r="N18" s="20">
        <v>163</v>
      </c>
      <c r="O18" s="20">
        <v>186</v>
      </c>
      <c r="P18" s="20">
        <v>145</v>
      </c>
      <c r="Q18" s="20">
        <v>160</v>
      </c>
      <c r="R18" s="20">
        <v>152</v>
      </c>
      <c r="S18" s="20">
        <f t="shared" si="6"/>
        <v>945</v>
      </c>
      <c r="T18" s="21">
        <f t="shared" si="7"/>
        <v>157.5</v>
      </c>
      <c r="U18" s="20">
        <f t="shared" si="8"/>
        <v>945</v>
      </c>
      <c r="V18" s="21">
        <f t="shared" si="9"/>
        <v>78.75</v>
      </c>
    </row>
    <row r="19" spans="4:12" ht="15" collapsed="1">
      <c r="D19" s="23"/>
      <c r="E19" s="7"/>
      <c r="F19" s="7"/>
      <c r="G19" s="7"/>
      <c r="H19" s="7"/>
      <c r="I19" s="7"/>
      <c r="J19" s="7"/>
      <c r="K19" s="7"/>
      <c r="L19" s="7"/>
    </row>
    <row r="20" spans="4:12" ht="28.5" customHeight="1">
      <c r="D20" s="23"/>
      <c r="E20" s="7"/>
      <c r="F20" s="7"/>
      <c r="G20" s="7"/>
      <c r="H20" s="7"/>
      <c r="I20" s="7"/>
      <c r="J20" s="7"/>
      <c r="K20" s="7"/>
      <c r="L20" s="7"/>
    </row>
    <row r="21" spans="1:22" s="7" customFormat="1" ht="18">
      <c r="A21" s="140" t="s">
        <v>105</v>
      </c>
      <c r="B21" s="140"/>
      <c r="C21" s="14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41" t="s">
        <v>103</v>
      </c>
      <c r="U21" s="141"/>
      <c r="V21" s="141"/>
    </row>
    <row r="22" spans="1:22" s="7" customFormat="1" ht="18">
      <c r="A22" s="6"/>
      <c r="B22" s="6"/>
      <c r="C22" s="1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32"/>
      <c r="U22" s="32"/>
      <c r="V22" s="32"/>
    </row>
    <row r="23" spans="20:22" s="7" customFormat="1" ht="15">
      <c r="T23" s="144"/>
      <c r="U23" s="144"/>
      <c r="V23" s="144"/>
    </row>
    <row r="24" spans="1:22" s="7" customFormat="1" ht="18">
      <c r="A24" s="140" t="s">
        <v>104</v>
      </c>
      <c r="B24" s="140"/>
      <c r="C24" s="14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41"/>
      <c r="U24" s="141"/>
      <c r="V24" s="141"/>
    </row>
    <row r="25" spans="4:12" ht="15">
      <c r="D25" s="23"/>
      <c r="E25" s="7"/>
      <c r="F25" s="7"/>
      <c r="G25" s="7"/>
      <c r="H25" s="7"/>
      <c r="I25" s="7"/>
      <c r="J25" s="7"/>
      <c r="K25" s="7"/>
      <c r="L25" s="7"/>
    </row>
    <row r="26" spans="4:12" ht="15">
      <c r="D26" s="23"/>
      <c r="E26" s="7"/>
      <c r="F26" s="7"/>
      <c r="G26" s="7"/>
      <c r="H26" s="7"/>
      <c r="I26" s="7"/>
      <c r="J26" s="7"/>
      <c r="K26" s="7"/>
      <c r="L26" s="7"/>
    </row>
    <row r="27" spans="4:12" ht="15">
      <c r="D27" s="23"/>
      <c r="E27" s="7"/>
      <c r="F27" s="7"/>
      <c r="G27" s="7"/>
      <c r="H27" s="7"/>
      <c r="I27" s="7"/>
      <c r="J27" s="7"/>
      <c r="K27" s="7"/>
      <c r="L27" s="7"/>
    </row>
    <row r="28" spans="4:12" ht="15">
      <c r="D28" s="23"/>
      <c r="E28" s="7"/>
      <c r="F28" s="7"/>
      <c r="G28" s="7"/>
      <c r="H28" s="7"/>
      <c r="I28" s="7"/>
      <c r="J28" s="7"/>
      <c r="K28" s="7"/>
      <c r="L28" s="7"/>
    </row>
    <row r="29" spans="4:12" ht="15">
      <c r="D29" s="23"/>
      <c r="E29" s="7"/>
      <c r="F29" s="7"/>
      <c r="G29" s="7"/>
      <c r="H29" s="7"/>
      <c r="I29" s="7"/>
      <c r="J29" s="7"/>
      <c r="K29" s="7"/>
      <c r="L29" s="7"/>
    </row>
    <row r="30" spans="4:12" ht="15">
      <c r="D30" s="23"/>
      <c r="E30" s="7"/>
      <c r="F30" s="7"/>
      <c r="G30" s="7"/>
      <c r="H30" s="7"/>
      <c r="I30" s="7"/>
      <c r="J30" s="7"/>
      <c r="K30" s="7"/>
      <c r="L30" s="7"/>
    </row>
    <row r="31" spans="4:12" ht="15">
      <c r="D31" s="23"/>
      <c r="E31" s="7"/>
      <c r="F31" s="7"/>
      <c r="G31" s="7"/>
      <c r="H31" s="7"/>
      <c r="I31" s="7"/>
      <c r="J31" s="7"/>
      <c r="K31" s="7"/>
      <c r="L31" s="7"/>
    </row>
    <row r="32" spans="4:12" ht="15">
      <c r="D32" s="23"/>
      <c r="E32" s="7"/>
      <c r="F32" s="7"/>
      <c r="G32" s="7"/>
      <c r="H32" s="7"/>
      <c r="I32" s="7"/>
      <c r="J32" s="7"/>
      <c r="K32" s="7"/>
      <c r="L32" s="7"/>
    </row>
    <row r="33" spans="4:12" ht="15">
      <c r="D33" s="23"/>
      <c r="E33" s="7"/>
      <c r="F33" s="7"/>
      <c r="G33" s="7"/>
      <c r="H33" s="7"/>
      <c r="I33" s="7"/>
      <c r="J33" s="7"/>
      <c r="K33" s="7"/>
      <c r="L33" s="7"/>
    </row>
    <row r="34" spans="4:12" ht="15">
      <c r="D34" s="23"/>
      <c r="E34" s="7"/>
      <c r="F34" s="7"/>
      <c r="G34" s="7"/>
      <c r="H34" s="7"/>
      <c r="I34" s="7"/>
      <c r="J34" s="7"/>
      <c r="K34" s="7"/>
      <c r="L34" s="7"/>
    </row>
    <row r="35" spans="4:12" ht="15">
      <c r="D35" s="23"/>
      <c r="E35" s="7"/>
      <c r="F35" s="7"/>
      <c r="G35" s="7"/>
      <c r="H35" s="7"/>
      <c r="I35" s="7"/>
      <c r="J35" s="7"/>
      <c r="K35" s="7"/>
      <c r="L35" s="7"/>
    </row>
    <row r="36" spans="4:12" ht="15">
      <c r="D36" s="23"/>
      <c r="E36" s="7"/>
      <c r="F36" s="7"/>
      <c r="G36" s="7"/>
      <c r="H36" s="7"/>
      <c r="I36" s="7"/>
      <c r="J36" s="7"/>
      <c r="K36" s="7"/>
      <c r="L36" s="7"/>
    </row>
    <row r="37" spans="4:12" ht="15">
      <c r="D37" s="23"/>
      <c r="E37" s="7"/>
      <c r="F37" s="7"/>
      <c r="G37" s="7"/>
      <c r="H37" s="7"/>
      <c r="I37" s="7"/>
      <c r="J37" s="7"/>
      <c r="K37" s="7"/>
      <c r="L37" s="7"/>
    </row>
    <row r="38" spans="4:12" ht="15">
      <c r="D38" s="23"/>
      <c r="E38" s="7"/>
      <c r="F38" s="7"/>
      <c r="G38" s="7"/>
      <c r="H38" s="7"/>
      <c r="I38" s="7"/>
      <c r="J38" s="7"/>
      <c r="K38" s="7"/>
      <c r="L38" s="7"/>
    </row>
    <row r="39" spans="4:12" ht="15">
      <c r="D39" s="23"/>
      <c r="E39" s="7"/>
      <c r="F39" s="7"/>
      <c r="G39" s="7"/>
      <c r="H39" s="7"/>
      <c r="I39" s="7"/>
      <c r="J39" s="7"/>
      <c r="K39" s="7"/>
      <c r="L39" s="7"/>
    </row>
    <row r="40" spans="4:12" ht="15">
      <c r="D40" s="23"/>
      <c r="E40" s="7"/>
      <c r="F40" s="7"/>
      <c r="G40" s="7"/>
      <c r="H40" s="7"/>
      <c r="I40" s="7"/>
      <c r="J40" s="7"/>
      <c r="K40" s="7"/>
      <c r="L40" s="7"/>
    </row>
    <row r="41" spans="4:12" ht="15">
      <c r="D41" s="23"/>
      <c r="E41" s="7"/>
      <c r="F41" s="7"/>
      <c r="G41" s="7"/>
      <c r="H41" s="7"/>
      <c r="I41" s="7"/>
      <c r="J41" s="7"/>
      <c r="K41" s="7"/>
      <c r="L41" s="7"/>
    </row>
    <row r="42" spans="4:12" ht="15">
      <c r="D42" s="23"/>
      <c r="E42" s="7"/>
      <c r="F42" s="7"/>
      <c r="G42" s="7"/>
      <c r="H42" s="7"/>
      <c r="I42" s="7"/>
      <c r="J42" s="7"/>
      <c r="K42" s="7"/>
      <c r="L42" s="7"/>
    </row>
    <row r="43" spans="4:12" ht="15">
      <c r="D43" s="23"/>
      <c r="E43" s="7"/>
      <c r="F43" s="7"/>
      <c r="G43" s="7"/>
      <c r="H43" s="7"/>
      <c r="I43" s="7"/>
      <c r="J43" s="7"/>
      <c r="K43" s="7"/>
      <c r="L43" s="7"/>
    </row>
    <row r="44" spans="4:12" ht="15">
      <c r="D44" s="23"/>
      <c r="E44" s="7"/>
      <c r="F44" s="7"/>
      <c r="G44" s="7"/>
      <c r="H44" s="7"/>
      <c r="I44" s="7"/>
      <c r="J44" s="7"/>
      <c r="K44" s="7"/>
      <c r="L44" s="7"/>
    </row>
    <row r="45" spans="4:12" ht="15">
      <c r="D45" s="23"/>
      <c r="E45" s="7"/>
      <c r="F45" s="7"/>
      <c r="G45" s="7"/>
      <c r="H45" s="7"/>
      <c r="I45" s="7"/>
      <c r="J45" s="7"/>
      <c r="K45" s="7"/>
      <c r="L45" s="7"/>
    </row>
    <row r="46" spans="4:12" ht="15">
      <c r="D46" s="23"/>
      <c r="E46" s="7"/>
      <c r="F46" s="7"/>
      <c r="G46" s="7"/>
      <c r="H46" s="7"/>
      <c r="I46" s="7"/>
      <c r="J46" s="7"/>
      <c r="K46" s="7"/>
      <c r="L46" s="7"/>
    </row>
    <row r="47" spans="4:12" ht="15">
      <c r="D47" s="23"/>
      <c r="E47" s="7"/>
      <c r="F47" s="7"/>
      <c r="G47" s="7"/>
      <c r="H47" s="7"/>
      <c r="I47" s="7"/>
      <c r="J47" s="7"/>
      <c r="K47" s="7"/>
      <c r="L47" s="7"/>
    </row>
    <row r="48" spans="4:12" ht="15">
      <c r="D48" s="23"/>
      <c r="E48" s="7"/>
      <c r="F48" s="7"/>
      <c r="G48" s="7"/>
      <c r="H48" s="7"/>
      <c r="I48" s="7"/>
      <c r="J48" s="7"/>
      <c r="K48" s="7"/>
      <c r="L48" s="7"/>
    </row>
    <row r="49" spans="4:12" ht="15">
      <c r="D49" s="23"/>
      <c r="E49" s="7"/>
      <c r="F49" s="7"/>
      <c r="G49" s="7"/>
      <c r="H49" s="7"/>
      <c r="I49" s="7"/>
      <c r="J49" s="7"/>
      <c r="K49" s="7"/>
      <c r="L49" s="7"/>
    </row>
    <row r="50" spans="4:12" ht="15">
      <c r="D50" s="23"/>
      <c r="E50" s="7"/>
      <c r="F50" s="7"/>
      <c r="G50" s="7"/>
      <c r="H50" s="7"/>
      <c r="I50" s="7"/>
      <c r="J50" s="7"/>
      <c r="K50" s="7"/>
      <c r="L50" s="7"/>
    </row>
    <row r="51" spans="4:12" ht="15">
      <c r="D51" s="23"/>
      <c r="E51" s="7"/>
      <c r="F51" s="7"/>
      <c r="G51" s="7"/>
      <c r="H51" s="7"/>
      <c r="I51" s="7"/>
      <c r="J51" s="7"/>
      <c r="K51" s="7"/>
      <c r="L51" s="7"/>
    </row>
    <row r="52" spans="4:12" ht="15">
      <c r="D52" s="23"/>
      <c r="E52" s="7"/>
      <c r="F52" s="7"/>
      <c r="G52" s="7"/>
      <c r="H52" s="7"/>
      <c r="I52" s="7"/>
      <c r="J52" s="7"/>
      <c r="K52" s="7"/>
      <c r="L52" s="7"/>
    </row>
    <row r="53" spans="4:12" ht="15">
      <c r="D53" s="23"/>
      <c r="E53" s="7"/>
      <c r="F53" s="7"/>
      <c r="G53" s="7"/>
      <c r="H53" s="7"/>
      <c r="I53" s="7"/>
      <c r="J53" s="7"/>
      <c r="K53" s="7"/>
      <c r="L53" s="7"/>
    </row>
    <row r="54" spans="4:12" ht="15">
      <c r="D54" s="23"/>
      <c r="E54" s="7"/>
      <c r="F54" s="7"/>
      <c r="G54" s="7"/>
      <c r="H54" s="7"/>
      <c r="I54" s="7"/>
      <c r="J54" s="7"/>
      <c r="K54" s="7"/>
      <c r="L54" s="7"/>
    </row>
    <row r="55" ht="15">
      <c r="D55" s="23"/>
    </row>
    <row r="56" ht="15">
      <c r="D56" s="23"/>
    </row>
    <row r="57" ht="15">
      <c r="D57" s="23"/>
    </row>
    <row r="58" ht="15">
      <c r="D58" s="23"/>
    </row>
  </sheetData>
  <sheetProtection/>
  <mergeCells count="9">
    <mergeCell ref="A21:C21"/>
    <mergeCell ref="T21:V21"/>
    <mergeCell ref="A24:C24"/>
    <mergeCell ref="T24:V24"/>
    <mergeCell ref="A1:V1"/>
    <mergeCell ref="A2:V2"/>
    <mergeCell ref="A4:V4"/>
    <mergeCell ref="A3:V3"/>
    <mergeCell ref="T23:V23"/>
  </mergeCells>
  <printOptions/>
  <pageMargins left="0.15748031496062992" right="0.15748031496062992" top="0.62" bottom="0.4330708661417323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140"/>
  <sheetViews>
    <sheetView view="pageBreakPreview" zoomScaleSheetLayoutView="100" zoomScalePageLayoutView="0" workbookViewId="0" topLeftCell="A4">
      <selection activeCell="F30" sqref="F30"/>
    </sheetView>
  </sheetViews>
  <sheetFormatPr defaultColWidth="9.140625" defaultRowHeight="15"/>
  <cols>
    <col min="1" max="1" width="7.7109375" style="7" customWidth="1"/>
    <col min="2" max="2" width="8.28125" style="7" customWidth="1"/>
    <col min="3" max="3" width="22.57421875" style="7" customWidth="1"/>
    <col min="4" max="4" width="23.28125" style="7" customWidth="1"/>
    <col min="5" max="5" width="12.00390625" style="7" customWidth="1"/>
    <col min="6" max="11" width="7.7109375" style="7" customWidth="1"/>
    <col min="12" max="12" width="10.57421875" style="7" customWidth="1"/>
    <col min="13" max="13" width="12.00390625" style="7" customWidth="1"/>
    <col min="14" max="14" width="12.28125" style="7" customWidth="1"/>
    <col min="15" max="15" width="11.8515625" style="7" customWidth="1"/>
    <col min="16" max="16" width="13.28125" style="7" customWidth="1"/>
    <col min="17" max="17" width="11.140625" style="7" customWidth="1"/>
    <col min="18" max="16384" width="9.140625" style="7" customWidth="1"/>
  </cols>
  <sheetData>
    <row r="1" spans="1:22" ht="20.25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9"/>
      <c r="S1" s="29"/>
      <c r="T1" s="29"/>
      <c r="U1" s="29"/>
      <c r="V1" s="29"/>
    </row>
    <row r="2" spans="1:22" ht="20.25">
      <c r="A2" s="142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29"/>
      <c r="S2" s="29"/>
      <c r="T2" s="29"/>
      <c r="U2" s="29"/>
      <c r="V2" s="29"/>
    </row>
    <row r="3" spans="1:16" ht="18">
      <c r="A3" s="141" t="s">
        <v>45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8.75" thickBot="1">
      <c r="A4" s="150" t="s">
        <v>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15">
      <c r="A5" s="151" t="s">
        <v>0</v>
      </c>
      <c r="B5" s="148" t="s">
        <v>2</v>
      </c>
      <c r="C5" s="153" t="s">
        <v>106</v>
      </c>
      <c r="D5" s="155" t="s">
        <v>107</v>
      </c>
      <c r="E5" s="146" t="s">
        <v>110</v>
      </c>
      <c r="F5" s="148" t="s">
        <v>4</v>
      </c>
      <c r="G5" s="148" t="s">
        <v>5</v>
      </c>
      <c r="H5" s="148" t="s">
        <v>6</v>
      </c>
      <c r="I5" s="148" t="s">
        <v>7</v>
      </c>
      <c r="J5" s="148" t="s">
        <v>8</v>
      </c>
      <c r="K5" s="148" t="s">
        <v>9</v>
      </c>
      <c r="L5" s="148" t="s">
        <v>12</v>
      </c>
      <c r="M5" s="157" t="s">
        <v>44</v>
      </c>
      <c r="N5" s="159" t="s">
        <v>108</v>
      </c>
      <c r="O5" s="157" t="s">
        <v>111</v>
      </c>
      <c r="P5" s="161" t="s">
        <v>109</v>
      </c>
    </row>
    <row r="6" spans="1:16" ht="15.75" thickBot="1">
      <c r="A6" s="152"/>
      <c r="B6" s="149"/>
      <c r="C6" s="154"/>
      <c r="D6" s="156"/>
      <c r="E6" s="147"/>
      <c r="F6" s="149"/>
      <c r="G6" s="149"/>
      <c r="H6" s="149"/>
      <c r="I6" s="149"/>
      <c r="J6" s="149"/>
      <c r="K6" s="149"/>
      <c r="L6" s="149"/>
      <c r="M6" s="158"/>
      <c r="N6" s="160"/>
      <c r="O6" s="158"/>
      <c r="P6" s="162"/>
    </row>
    <row r="7" spans="1:16" ht="15">
      <c r="A7" s="43">
        <v>1</v>
      </c>
      <c r="B7" s="38" t="s">
        <v>28</v>
      </c>
      <c r="C7" s="135" t="s">
        <v>115</v>
      </c>
      <c r="D7" s="39" t="s">
        <v>76</v>
      </c>
      <c r="E7" s="38">
        <v>2496</v>
      </c>
      <c r="F7" s="63">
        <v>191</v>
      </c>
      <c r="G7" s="63">
        <v>222</v>
      </c>
      <c r="H7" s="63">
        <v>213</v>
      </c>
      <c r="I7" s="63">
        <v>197</v>
      </c>
      <c r="J7" s="63">
        <v>228</v>
      </c>
      <c r="K7" s="89">
        <v>175</v>
      </c>
      <c r="L7" s="63">
        <v>222</v>
      </c>
      <c r="M7" s="63">
        <v>100</v>
      </c>
      <c r="N7" s="64">
        <f aca="true" t="shared" si="0" ref="N7:N14">(L7+K7+J7+I7+H7+G7+F7)/7</f>
        <v>206.85714285714286</v>
      </c>
      <c r="O7" s="65">
        <f aca="true" t="shared" si="1" ref="O7:O14">SUM(E7:L7)/21</f>
        <v>187.8095238095238</v>
      </c>
      <c r="P7" s="72">
        <f aca="true" t="shared" si="2" ref="P7:P14">SUM(E7:M7)</f>
        <v>4044</v>
      </c>
    </row>
    <row r="8" spans="1:16" ht="15">
      <c r="A8" s="44">
        <v>2</v>
      </c>
      <c r="B8" s="79" t="s">
        <v>80</v>
      </c>
      <c r="C8" s="104" t="s">
        <v>40</v>
      </c>
      <c r="D8" s="78" t="s">
        <v>76</v>
      </c>
      <c r="E8" s="79">
        <v>2432</v>
      </c>
      <c r="F8" s="66">
        <v>224</v>
      </c>
      <c r="G8" s="66">
        <v>206</v>
      </c>
      <c r="H8" s="66">
        <v>213</v>
      </c>
      <c r="I8" s="66">
        <v>197</v>
      </c>
      <c r="J8" s="66">
        <v>198</v>
      </c>
      <c r="K8" s="66">
        <v>184</v>
      </c>
      <c r="L8" s="66">
        <v>185</v>
      </c>
      <c r="M8" s="66">
        <v>100</v>
      </c>
      <c r="N8" s="67">
        <f t="shared" si="0"/>
        <v>201</v>
      </c>
      <c r="O8" s="68">
        <f t="shared" si="1"/>
        <v>182.8095238095238</v>
      </c>
      <c r="P8" s="73">
        <f t="shared" si="2"/>
        <v>3939</v>
      </c>
    </row>
    <row r="9" spans="1:16" ht="15">
      <c r="A9" s="44">
        <v>3</v>
      </c>
      <c r="B9" s="79" t="s">
        <v>28</v>
      </c>
      <c r="C9" s="104" t="s">
        <v>125</v>
      </c>
      <c r="D9" s="78" t="s">
        <v>76</v>
      </c>
      <c r="E9" s="79">
        <v>2400</v>
      </c>
      <c r="F9" s="66">
        <v>182</v>
      </c>
      <c r="G9" s="66">
        <v>188</v>
      </c>
      <c r="H9" s="66">
        <v>192</v>
      </c>
      <c r="I9" s="66">
        <v>222</v>
      </c>
      <c r="J9" s="66">
        <v>165</v>
      </c>
      <c r="K9" s="66">
        <v>216</v>
      </c>
      <c r="L9" s="66">
        <v>225</v>
      </c>
      <c r="M9" s="66">
        <v>100</v>
      </c>
      <c r="N9" s="67">
        <f t="shared" si="0"/>
        <v>198.57142857142858</v>
      </c>
      <c r="O9" s="68">
        <f t="shared" si="1"/>
        <v>180.47619047619048</v>
      </c>
      <c r="P9" s="73">
        <f t="shared" si="2"/>
        <v>3890</v>
      </c>
    </row>
    <row r="10" spans="1:16" ht="15">
      <c r="A10" s="44">
        <v>4</v>
      </c>
      <c r="B10" s="79" t="s">
        <v>28</v>
      </c>
      <c r="C10" s="104" t="s">
        <v>36</v>
      </c>
      <c r="D10" s="78" t="s">
        <v>76</v>
      </c>
      <c r="E10" s="79">
        <v>2393</v>
      </c>
      <c r="F10" s="66">
        <v>197</v>
      </c>
      <c r="G10" s="66">
        <v>190</v>
      </c>
      <c r="H10" s="66">
        <v>193</v>
      </c>
      <c r="I10" s="66">
        <v>201</v>
      </c>
      <c r="J10" s="66">
        <v>172</v>
      </c>
      <c r="K10" s="66">
        <v>206</v>
      </c>
      <c r="L10" s="66">
        <v>149</v>
      </c>
      <c r="M10" s="66">
        <v>60</v>
      </c>
      <c r="N10" s="67">
        <f t="shared" si="0"/>
        <v>186.85714285714286</v>
      </c>
      <c r="O10" s="68">
        <f t="shared" si="1"/>
        <v>176.23809523809524</v>
      </c>
      <c r="P10" s="73">
        <f t="shared" si="2"/>
        <v>3761</v>
      </c>
    </row>
    <row r="11" spans="1:16" ht="15">
      <c r="A11" s="44">
        <v>5</v>
      </c>
      <c r="B11" s="79" t="s">
        <v>28</v>
      </c>
      <c r="C11" s="104" t="s">
        <v>35</v>
      </c>
      <c r="D11" s="78" t="s">
        <v>76</v>
      </c>
      <c r="E11" s="79">
        <v>2345</v>
      </c>
      <c r="F11" s="66">
        <v>180</v>
      </c>
      <c r="G11" s="66">
        <v>169</v>
      </c>
      <c r="H11" s="66">
        <v>184</v>
      </c>
      <c r="I11" s="66">
        <v>212</v>
      </c>
      <c r="J11" s="66">
        <v>197</v>
      </c>
      <c r="K11" s="66">
        <v>188</v>
      </c>
      <c r="L11" s="66">
        <v>223</v>
      </c>
      <c r="M11" s="66">
        <v>60</v>
      </c>
      <c r="N11" s="67">
        <f t="shared" si="0"/>
        <v>193.28571428571428</v>
      </c>
      <c r="O11" s="68">
        <f t="shared" si="1"/>
        <v>176.0952380952381</v>
      </c>
      <c r="P11" s="73">
        <f t="shared" si="2"/>
        <v>3758</v>
      </c>
    </row>
    <row r="12" spans="1:16" ht="15">
      <c r="A12" s="44">
        <v>6</v>
      </c>
      <c r="B12" s="79" t="s">
        <v>28</v>
      </c>
      <c r="C12" s="104" t="s">
        <v>81</v>
      </c>
      <c r="D12" s="78" t="s">
        <v>76</v>
      </c>
      <c r="E12" s="79">
        <v>2333</v>
      </c>
      <c r="F12" s="66">
        <v>172</v>
      </c>
      <c r="G12" s="66">
        <v>166</v>
      </c>
      <c r="H12" s="66">
        <v>196</v>
      </c>
      <c r="I12" s="66">
        <v>181</v>
      </c>
      <c r="J12" s="66">
        <v>171</v>
      </c>
      <c r="K12" s="66">
        <v>225</v>
      </c>
      <c r="L12" s="66">
        <v>212</v>
      </c>
      <c r="M12" s="66">
        <v>60</v>
      </c>
      <c r="N12" s="67">
        <f t="shared" si="0"/>
        <v>189</v>
      </c>
      <c r="O12" s="68">
        <f t="shared" si="1"/>
        <v>174.0952380952381</v>
      </c>
      <c r="P12" s="73">
        <f t="shared" si="2"/>
        <v>3716</v>
      </c>
    </row>
    <row r="13" spans="1:16" ht="15">
      <c r="A13" s="44">
        <v>7</v>
      </c>
      <c r="B13" s="79" t="s">
        <v>28</v>
      </c>
      <c r="C13" s="104" t="s">
        <v>88</v>
      </c>
      <c r="D13" s="78" t="s">
        <v>76</v>
      </c>
      <c r="E13" s="79">
        <v>2336</v>
      </c>
      <c r="F13" s="66">
        <v>218</v>
      </c>
      <c r="G13" s="66">
        <v>177</v>
      </c>
      <c r="H13" s="66">
        <v>168</v>
      </c>
      <c r="I13" s="66">
        <v>163</v>
      </c>
      <c r="J13" s="66">
        <v>159</v>
      </c>
      <c r="K13" s="66">
        <v>160</v>
      </c>
      <c r="L13" s="66">
        <v>180</v>
      </c>
      <c r="M13" s="66">
        <v>40</v>
      </c>
      <c r="N13" s="67">
        <f t="shared" si="0"/>
        <v>175</v>
      </c>
      <c r="O13" s="68">
        <f t="shared" si="1"/>
        <v>169.57142857142858</v>
      </c>
      <c r="P13" s="73">
        <f t="shared" si="2"/>
        <v>3601</v>
      </c>
    </row>
    <row r="14" spans="1:16" ht="15.75" thickBot="1">
      <c r="A14" s="35">
        <v>8</v>
      </c>
      <c r="B14" s="37" t="s">
        <v>28</v>
      </c>
      <c r="C14" s="134" t="s">
        <v>42</v>
      </c>
      <c r="D14" s="41" t="s">
        <v>76</v>
      </c>
      <c r="E14" s="37">
        <v>2254</v>
      </c>
      <c r="F14" s="69">
        <v>177</v>
      </c>
      <c r="G14" s="69">
        <v>152</v>
      </c>
      <c r="H14" s="69">
        <v>161</v>
      </c>
      <c r="I14" s="69">
        <v>159</v>
      </c>
      <c r="J14" s="69">
        <v>230</v>
      </c>
      <c r="K14" s="69">
        <v>187</v>
      </c>
      <c r="L14" s="69">
        <v>191</v>
      </c>
      <c r="M14" s="69">
        <v>40</v>
      </c>
      <c r="N14" s="70">
        <f t="shared" si="0"/>
        <v>179.57142857142858</v>
      </c>
      <c r="O14" s="71">
        <f t="shared" si="1"/>
        <v>167.1904761904762</v>
      </c>
      <c r="P14" s="74">
        <f t="shared" si="2"/>
        <v>3551</v>
      </c>
    </row>
    <row r="15" ht="15">
      <c r="D15" s="14"/>
    </row>
    <row r="16" spans="1:16" ht="18.75" thickBot="1">
      <c r="A16" s="150" t="s">
        <v>23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4" ht="15">
      <c r="A17" s="151" t="s">
        <v>0</v>
      </c>
      <c r="B17" s="148" t="s">
        <v>2</v>
      </c>
      <c r="C17" s="153" t="s">
        <v>106</v>
      </c>
      <c r="D17" s="155" t="s">
        <v>107</v>
      </c>
      <c r="E17" s="146" t="s">
        <v>110</v>
      </c>
      <c r="F17" s="148" t="s">
        <v>4</v>
      </c>
      <c r="G17" s="148" t="s">
        <v>5</v>
      </c>
      <c r="H17" s="148" t="s">
        <v>6</v>
      </c>
      <c r="I17" s="148" t="s">
        <v>7</v>
      </c>
      <c r="J17" s="148" t="s">
        <v>8</v>
      </c>
      <c r="K17" s="157" t="s">
        <v>44</v>
      </c>
      <c r="L17" s="159" t="s">
        <v>108</v>
      </c>
      <c r="M17" s="157" t="s">
        <v>111</v>
      </c>
      <c r="N17" s="161" t="s">
        <v>109</v>
      </c>
    </row>
    <row r="18" spans="1:14" ht="15.75" thickBot="1">
      <c r="A18" s="152"/>
      <c r="B18" s="149"/>
      <c r="C18" s="154"/>
      <c r="D18" s="156"/>
      <c r="E18" s="147"/>
      <c r="F18" s="149"/>
      <c r="G18" s="149"/>
      <c r="H18" s="149"/>
      <c r="I18" s="149"/>
      <c r="J18" s="149"/>
      <c r="K18" s="158"/>
      <c r="L18" s="160"/>
      <c r="M18" s="158"/>
      <c r="N18" s="162"/>
    </row>
    <row r="19" spans="1:14" ht="15">
      <c r="A19" s="53">
        <v>1</v>
      </c>
      <c r="B19" s="55" t="s">
        <v>27</v>
      </c>
      <c r="C19" s="54" t="s">
        <v>37</v>
      </c>
      <c r="D19" s="54" t="s">
        <v>76</v>
      </c>
      <c r="E19" s="55">
        <v>2152</v>
      </c>
      <c r="F19" s="63">
        <v>228</v>
      </c>
      <c r="G19" s="136">
        <v>235</v>
      </c>
      <c r="H19" s="63">
        <v>199</v>
      </c>
      <c r="I19" s="63">
        <v>192</v>
      </c>
      <c r="J19" s="63">
        <v>191</v>
      </c>
      <c r="K19" s="63">
        <v>90</v>
      </c>
      <c r="L19" s="64">
        <f aca="true" t="shared" si="3" ref="L19:L24">(J19+I19+H19+G19+F19)/5</f>
        <v>209</v>
      </c>
      <c r="M19" s="65">
        <f aca="true" t="shared" si="4" ref="M19:M24">SUM(E19:J19)/21</f>
        <v>152.23809523809524</v>
      </c>
      <c r="N19" s="72">
        <f aca="true" t="shared" si="5" ref="N19:N24">SUM(E19:K19)</f>
        <v>3287</v>
      </c>
    </row>
    <row r="20" spans="1:14" ht="15">
      <c r="A20" s="57">
        <v>2</v>
      </c>
      <c r="B20" s="20" t="s">
        <v>28</v>
      </c>
      <c r="C20" s="30" t="s">
        <v>26</v>
      </c>
      <c r="D20" s="30" t="s">
        <v>83</v>
      </c>
      <c r="E20" s="20">
        <v>2085</v>
      </c>
      <c r="F20" s="66">
        <v>212</v>
      </c>
      <c r="G20" s="66">
        <v>160</v>
      </c>
      <c r="H20" s="66">
        <v>176</v>
      </c>
      <c r="I20" s="66">
        <v>171</v>
      </c>
      <c r="J20" s="66">
        <v>179</v>
      </c>
      <c r="K20" s="66">
        <v>40</v>
      </c>
      <c r="L20" s="67">
        <f t="shared" si="3"/>
        <v>179.6</v>
      </c>
      <c r="M20" s="68">
        <f t="shared" si="4"/>
        <v>142.04761904761904</v>
      </c>
      <c r="N20" s="73">
        <f t="shared" si="5"/>
        <v>3023</v>
      </c>
    </row>
    <row r="21" spans="1:14" ht="15">
      <c r="A21" s="57">
        <v>3</v>
      </c>
      <c r="B21" s="20" t="s">
        <v>28</v>
      </c>
      <c r="C21" s="30" t="s">
        <v>90</v>
      </c>
      <c r="D21" s="78" t="s">
        <v>76</v>
      </c>
      <c r="E21" s="20">
        <v>2014</v>
      </c>
      <c r="F21" s="66">
        <v>195</v>
      </c>
      <c r="G21" s="66">
        <v>155</v>
      </c>
      <c r="H21" s="66">
        <v>161</v>
      </c>
      <c r="I21" s="66">
        <v>181</v>
      </c>
      <c r="J21" s="66">
        <v>185</v>
      </c>
      <c r="K21" s="66">
        <v>60</v>
      </c>
      <c r="L21" s="67">
        <f t="shared" si="3"/>
        <v>175.4</v>
      </c>
      <c r="M21" s="68">
        <f t="shared" si="4"/>
        <v>137.66666666666666</v>
      </c>
      <c r="N21" s="73">
        <f t="shared" si="5"/>
        <v>2951</v>
      </c>
    </row>
    <row r="22" spans="1:14" ht="15">
      <c r="A22" s="57">
        <v>4</v>
      </c>
      <c r="B22" s="20" t="s">
        <v>28</v>
      </c>
      <c r="C22" s="30" t="s">
        <v>123</v>
      </c>
      <c r="D22" s="30" t="s">
        <v>124</v>
      </c>
      <c r="E22" s="20">
        <v>1916</v>
      </c>
      <c r="F22" s="66">
        <v>185</v>
      </c>
      <c r="G22" s="66">
        <v>156</v>
      </c>
      <c r="H22" s="66">
        <v>176</v>
      </c>
      <c r="I22" s="66">
        <v>133</v>
      </c>
      <c r="J22" s="66">
        <v>191</v>
      </c>
      <c r="K22" s="66">
        <v>50</v>
      </c>
      <c r="L22" s="67">
        <f t="shared" si="3"/>
        <v>168.2</v>
      </c>
      <c r="M22" s="68">
        <f t="shared" si="4"/>
        <v>131.28571428571428</v>
      </c>
      <c r="N22" s="73">
        <f t="shared" si="5"/>
        <v>2807</v>
      </c>
    </row>
    <row r="23" spans="1:14" ht="15">
      <c r="A23" s="57">
        <v>5</v>
      </c>
      <c r="B23" s="25" t="s">
        <v>80</v>
      </c>
      <c r="C23" s="51" t="s">
        <v>96</v>
      </c>
      <c r="D23" s="51" t="s">
        <v>76</v>
      </c>
      <c r="E23" s="20">
        <v>1935</v>
      </c>
      <c r="F23" s="66">
        <v>157</v>
      </c>
      <c r="G23" s="66">
        <v>149</v>
      </c>
      <c r="H23" s="66">
        <v>153</v>
      </c>
      <c r="I23" s="66">
        <v>173</v>
      </c>
      <c r="J23" s="66">
        <v>178</v>
      </c>
      <c r="K23" s="66">
        <v>40</v>
      </c>
      <c r="L23" s="67">
        <f t="shared" si="3"/>
        <v>162</v>
      </c>
      <c r="M23" s="68">
        <f t="shared" si="4"/>
        <v>130.71428571428572</v>
      </c>
      <c r="N23" s="73">
        <f t="shared" si="5"/>
        <v>2785</v>
      </c>
    </row>
    <row r="24" spans="1:14" ht="15.75" thickBot="1">
      <c r="A24" s="59">
        <v>6</v>
      </c>
      <c r="B24" s="100" t="s">
        <v>28</v>
      </c>
      <c r="C24" s="60" t="s">
        <v>84</v>
      </c>
      <c r="D24" s="60" t="s">
        <v>76</v>
      </c>
      <c r="E24" s="24">
        <v>1864</v>
      </c>
      <c r="F24" s="69">
        <v>193</v>
      </c>
      <c r="G24" s="69">
        <v>122</v>
      </c>
      <c r="H24" s="69">
        <v>146</v>
      </c>
      <c r="I24" s="69">
        <v>153</v>
      </c>
      <c r="J24" s="69">
        <v>138</v>
      </c>
      <c r="K24" s="69">
        <v>20</v>
      </c>
      <c r="L24" s="70">
        <f t="shared" si="3"/>
        <v>150.4</v>
      </c>
      <c r="M24" s="71">
        <f t="shared" si="4"/>
        <v>124.57142857142857</v>
      </c>
      <c r="N24" s="74">
        <f t="shared" si="5"/>
        <v>2636</v>
      </c>
    </row>
    <row r="25" ht="15">
      <c r="D25" s="14"/>
    </row>
    <row r="26" ht="15">
      <c r="D26" s="14"/>
    </row>
    <row r="27" ht="15">
      <c r="D27" s="14"/>
    </row>
    <row r="28" ht="15">
      <c r="D28" s="14"/>
    </row>
    <row r="29" spans="1:18" ht="18">
      <c r="A29" s="140" t="s">
        <v>105</v>
      </c>
      <c r="B29" s="140"/>
      <c r="C29" s="14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40" t="s">
        <v>103</v>
      </c>
      <c r="R29" s="140"/>
    </row>
    <row r="30" spans="1:21" ht="18">
      <c r="A30" s="6"/>
      <c r="B30" s="6"/>
      <c r="C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2"/>
      <c r="T30" s="32"/>
      <c r="U30" s="32"/>
    </row>
    <row r="31" spans="19:21" ht="15">
      <c r="S31" s="144"/>
      <c r="T31" s="144"/>
      <c r="U31" s="144"/>
    </row>
    <row r="32" spans="1:18" ht="18">
      <c r="A32" s="140" t="s">
        <v>104</v>
      </c>
      <c r="B32" s="140"/>
      <c r="C32" s="14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40"/>
      <c r="R32" s="140"/>
    </row>
    <row r="33" ht="15">
      <c r="D33" s="14"/>
    </row>
    <row r="34" ht="15">
      <c r="D34" s="14"/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ht="15">
      <c r="D43" s="14"/>
    </row>
    <row r="44" ht="15">
      <c r="D44" s="14"/>
    </row>
    <row r="45" ht="15">
      <c r="D45" s="14"/>
    </row>
    <row r="46" ht="15">
      <c r="D46" s="14"/>
    </row>
    <row r="47" ht="15">
      <c r="D47" s="14"/>
    </row>
    <row r="48" ht="15">
      <c r="D48" s="14"/>
    </row>
    <row r="49" ht="15">
      <c r="D49" s="14"/>
    </row>
    <row r="50" ht="15">
      <c r="D50" s="14"/>
    </row>
    <row r="51" ht="15">
      <c r="D51" s="14"/>
    </row>
    <row r="52" ht="15">
      <c r="D52" s="14"/>
    </row>
    <row r="53" ht="15">
      <c r="D53" s="14"/>
    </row>
    <row r="54" ht="15">
      <c r="D54" s="14"/>
    </row>
    <row r="55" ht="15">
      <c r="D55" s="14"/>
    </row>
    <row r="56" ht="15">
      <c r="D56" s="14"/>
    </row>
    <row r="57" ht="15">
      <c r="D57" s="14"/>
    </row>
    <row r="58" ht="15">
      <c r="D58" s="14"/>
    </row>
    <row r="59" ht="15">
      <c r="D59" s="14"/>
    </row>
    <row r="60" ht="15">
      <c r="D60" s="14"/>
    </row>
    <row r="61" ht="15">
      <c r="D61" s="14"/>
    </row>
    <row r="62" ht="15">
      <c r="D62" s="14"/>
    </row>
    <row r="63" ht="15">
      <c r="D63" s="14"/>
    </row>
    <row r="64" ht="15">
      <c r="D64" s="14"/>
    </row>
    <row r="65" ht="15">
      <c r="D65" s="14"/>
    </row>
    <row r="66" ht="15">
      <c r="D66" s="14"/>
    </row>
    <row r="67" ht="15">
      <c r="D67" s="14"/>
    </row>
    <row r="68" ht="15">
      <c r="D68" s="14"/>
    </row>
    <row r="69" ht="15">
      <c r="D69" s="14"/>
    </row>
    <row r="70" ht="15">
      <c r="D70" s="14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  <row r="76" ht="15">
      <c r="D76" s="14"/>
    </row>
    <row r="77" ht="15">
      <c r="D77" s="14"/>
    </row>
    <row r="78" ht="15">
      <c r="D78" s="14"/>
    </row>
    <row r="79" ht="15">
      <c r="D79" s="14"/>
    </row>
    <row r="80" ht="15">
      <c r="D80" s="14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ht="15">
      <c r="D109" s="14"/>
    </row>
    <row r="110" ht="15"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14"/>
    </row>
    <row r="116" ht="15">
      <c r="D116" s="14"/>
    </row>
    <row r="117" ht="15">
      <c r="D117" s="14"/>
    </row>
    <row r="118" ht="15">
      <c r="D118" s="14"/>
    </row>
    <row r="119" ht="15">
      <c r="D119" s="14"/>
    </row>
    <row r="120" ht="15">
      <c r="D120" s="14"/>
    </row>
    <row r="121" ht="15">
      <c r="D121" s="14"/>
    </row>
    <row r="122" ht="15">
      <c r="D122" s="14"/>
    </row>
    <row r="123" ht="15">
      <c r="D123" s="14"/>
    </row>
    <row r="124" ht="15">
      <c r="D124" s="14"/>
    </row>
    <row r="125" ht="15">
      <c r="D125" s="14"/>
    </row>
    <row r="126" ht="15">
      <c r="D126" s="14"/>
    </row>
    <row r="127" ht="15">
      <c r="D127" s="14"/>
    </row>
    <row r="128" ht="15">
      <c r="D128" s="14"/>
    </row>
    <row r="129" ht="15">
      <c r="D129" s="14"/>
    </row>
    <row r="130" ht="15">
      <c r="D130" s="14"/>
    </row>
    <row r="131" ht="15">
      <c r="D131" s="14"/>
    </row>
    <row r="132" ht="15">
      <c r="D132" s="14"/>
    </row>
    <row r="133" ht="15">
      <c r="D133" s="14"/>
    </row>
    <row r="134" ht="15">
      <c r="D134" s="14"/>
    </row>
    <row r="135" ht="15">
      <c r="D135" s="14"/>
    </row>
    <row r="136" ht="15">
      <c r="D136" s="14"/>
    </row>
    <row r="137" ht="15">
      <c r="D137" s="14"/>
    </row>
    <row r="138" ht="15">
      <c r="D138" s="14"/>
    </row>
    <row r="139" ht="15">
      <c r="D139" s="14"/>
    </row>
    <row r="140" ht="15">
      <c r="D140" s="14"/>
    </row>
  </sheetData>
  <sheetProtection/>
  <mergeCells count="40">
    <mergeCell ref="A29:C29"/>
    <mergeCell ref="Q29:R29"/>
    <mergeCell ref="S31:U31"/>
    <mergeCell ref="A32:C32"/>
    <mergeCell ref="Q32:R32"/>
    <mergeCell ref="K17:K18"/>
    <mergeCell ref="L17:L18"/>
    <mergeCell ref="M17:M18"/>
    <mergeCell ref="N17:N18"/>
    <mergeCell ref="A16:P16"/>
    <mergeCell ref="A17:A18"/>
    <mergeCell ref="B17:B18"/>
    <mergeCell ref="C17:C18"/>
    <mergeCell ref="D17:D18"/>
    <mergeCell ref="E17:E18"/>
    <mergeCell ref="F17:F18"/>
    <mergeCell ref="G17:G18"/>
    <mergeCell ref="J17:J18"/>
    <mergeCell ref="A1:Q1"/>
    <mergeCell ref="A2:Q2"/>
    <mergeCell ref="A3:P3"/>
    <mergeCell ref="A4:P4"/>
    <mergeCell ref="A5:A6"/>
    <mergeCell ref="C5:C6"/>
    <mergeCell ref="D5:D6"/>
    <mergeCell ref="M5:M6"/>
    <mergeCell ref="N5:N6"/>
    <mergeCell ref="I5:I6"/>
    <mergeCell ref="J5:J6"/>
    <mergeCell ref="K5:K6"/>
    <mergeCell ref="L5:L6"/>
    <mergeCell ref="O5:O6"/>
    <mergeCell ref="P5:P6"/>
    <mergeCell ref="E5:E6"/>
    <mergeCell ref="B5:B6"/>
    <mergeCell ref="F5:F6"/>
    <mergeCell ref="H17:H18"/>
    <mergeCell ref="I17:I18"/>
    <mergeCell ref="G5:G6"/>
    <mergeCell ref="H5:H6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C42"/>
  <sheetViews>
    <sheetView tabSelected="1" view="pageBreakPreview" zoomScale="85" zoomScaleSheetLayoutView="85" zoomScalePageLayoutView="0" workbookViewId="0" topLeftCell="A1">
      <selection activeCell="M32" sqref="M32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24.57421875" style="0" customWidth="1"/>
    <col min="4" max="4" width="24.8515625" style="1" customWidth="1"/>
    <col min="5" max="5" width="5.421875" style="0" customWidth="1"/>
    <col min="6" max="6" width="8.140625" style="0" customWidth="1"/>
    <col min="7" max="7" width="9.00390625" style="0" customWidth="1"/>
    <col min="8" max="8" width="26.00390625" style="0" customWidth="1"/>
    <col min="9" max="9" width="21.421875" style="0" customWidth="1"/>
  </cols>
  <sheetData>
    <row r="1" spans="1:22" ht="20.25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0.25">
      <c r="A2" s="142" t="s">
        <v>118</v>
      </c>
      <c r="B2" s="142"/>
      <c r="C2" s="142"/>
      <c r="D2" s="142"/>
      <c r="E2" s="142"/>
      <c r="F2" s="142"/>
      <c r="G2" s="142"/>
      <c r="H2" s="142"/>
      <c r="I2" s="142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0.25">
      <c r="A3" s="142" t="s">
        <v>21</v>
      </c>
      <c r="B3" s="142"/>
      <c r="C3" s="142"/>
      <c r="D3" s="142"/>
      <c r="E3" s="142"/>
      <c r="F3" s="142"/>
      <c r="G3" s="142"/>
      <c r="H3" s="142"/>
      <c r="I3" s="14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16" ht="18.75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3"/>
      <c r="K4" s="3"/>
      <c r="L4" s="3"/>
      <c r="M4" s="3"/>
      <c r="N4" s="3"/>
      <c r="O4" s="3"/>
      <c r="P4" s="4"/>
    </row>
    <row r="5" spans="3:29" ht="15.75">
      <c r="C5" s="5" t="s">
        <v>22</v>
      </c>
      <c r="D5" s="75"/>
      <c r="E5" s="4"/>
      <c r="F5" s="4"/>
      <c r="G5" s="76" t="s">
        <v>23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4"/>
    </row>
    <row r="6" spans="1:9" ht="15">
      <c r="A6" s="164" t="s">
        <v>0</v>
      </c>
      <c r="B6" s="164" t="s">
        <v>47</v>
      </c>
      <c r="C6" s="164" t="s">
        <v>1</v>
      </c>
      <c r="D6" s="164" t="s">
        <v>52</v>
      </c>
      <c r="F6" s="164" t="s">
        <v>0</v>
      </c>
      <c r="G6" s="164" t="s">
        <v>47</v>
      </c>
      <c r="H6" s="164" t="s">
        <v>1</v>
      </c>
      <c r="I6" s="164" t="s">
        <v>52</v>
      </c>
    </row>
    <row r="7" spans="1:9" ht="15">
      <c r="A7" s="164"/>
      <c r="B7" s="164"/>
      <c r="C7" s="164"/>
      <c r="D7" s="164"/>
      <c r="F7" s="164"/>
      <c r="G7" s="164"/>
      <c r="H7" s="164"/>
      <c r="I7" s="164"/>
    </row>
    <row r="8" spans="1:9" ht="15.75">
      <c r="A8" s="80" t="s">
        <v>48</v>
      </c>
      <c r="B8" s="79" t="s">
        <v>28</v>
      </c>
      <c r="C8" s="104" t="s">
        <v>115</v>
      </c>
      <c r="D8" s="78" t="s">
        <v>76</v>
      </c>
      <c r="F8" s="80" t="s">
        <v>48</v>
      </c>
      <c r="G8" s="20" t="s">
        <v>27</v>
      </c>
      <c r="H8" s="30" t="s">
        <v>37</v>
      </c>
      <c r="I8" s="30" t="s">
        <v>76</v>
      </c>
    </row>
    <row r="9" spans="1:9" ht="15.75">
      <c r="A9" s="80" t="s">
        <v>49</v>
      </c>
      <c r="B9" s="79" t="s">
        <v>80</v>
      </c>
      <c r="C9" s="104" t="s">
        <v>40</v>
      </c>
      <c r="D9" s="78" t="s">
        <v>76</v>
      </c>
      <c r="F9" s="80" t="s">
        <v>49</v>
      </c>
      <c r="G9" s="20" t="s">
        <v>28</v>
      </c>
      <c r="H9" s="30" t="s">
        <v>26</v>
      </c>
      <c r="I9" s="30" t="s">
        <v>83</v>
      </c>
    </row>
    <row r="10" spans="1:9" ht="15.75">
      <c r="A10" s="80" t="s">
        <v>50</v>
      </c>
      <c r="B10" s="79" t="s">
        <v>28</v>
      </c>
      <c r="C10" s="104" t="s">
        <v>125</v>
      </c>
      <c r="D10" s="78" t="s">
        <v>76</v>
      </c>
      <c r="F10" s="80" t="s">
        <v>50</v>
      </c>
      <c r="G10" s="20" t="s">
        <v>28</v>
      </c>
      <c r="H10" s="30" t="s">
        <v>90</v>
      </c>
      <c r="I10" s="78" t="s">
        <v>76</v>
      </c>
    </row>
    <row r="11" spans="1:9" ht="15.75">
      <c r="A11" s="80" t="s">
        <v>51</v>
      </c>
      <c r="B11" s="79" t="s">
        <v>28</v>
      </c>
      <c r="C11" s="104" t="s">
        <v>36</v>
      </c>
      <c r="D11" s="78" t="s">
        <v>76</v>
      </c>
      <c r="F11" s="80" t="s">
        <v>51</v>
      </c>
      <c r="G11" s="20" t="s">
        <v>28</v>
      </c>
      <c r="H11" s="30" t="s">
        <v>123</v>
      </c>
      <c r="I11" s="30" t="s">
        <v>124</v>
      </c>
    </row>
    <row r="12" spans="1:9" ht="15.75">
      <c r="A12" s="80" t="s">
        <v>53</v>
      </c>
      <c r="B12" s="79" t="s">
        <v>28</v>
      </c>
      <c r="C12" s="104" t="s">
        <v>35</v>
      </c>
      <c r="D12" s="78" t="s">
        <v>76</v>
      </c>
      <c r="F12" s="80" t="s">
        <v>53</v>
      </c>
      <c r="G12" s="20" t="s">
        <v>80</v>
      </c>
      <c r="H12" s="30" t="s">
        <v>96</v>
      </c>
      <c r="I12" s="30" t="s">
        <v>76</v>
      </c>
    </row>
    <row r="13" spans="1:9" ht="15.75">
      <c r="A13" s="80" t="s">
        <v>54</v>
      </c>
      <c r="B13" s="79" t="s">
        <v>28</v>
      </c>
      <c r="C13" s="104" t="s">
        <v>81</v>
      </c>
      <c r="D13" s="78" t="s">
        <v>76</v>
      </c>
      <c r="F13" s="80" t="s">
        <v>54</v>
      </c>
      <c r="G13" s="20" t="s">
        <v>28</v>
      </c>
      <c r="H13" s="30" t="s">
        <v>84</v>
      </c>
      <c r="I13" s="30" t="s">
        <v>76</v>
      </c>
    </row>
    <row r="14" spans="1:4" ht="15.75">
      <c r="A14" s="80" t="s">
        <v>55</v>
      </c>
      <c r="B14" s="79" t="s">
        <v>28</v>
      </c>
      <c r="C14" s="104" t="s">
        <v>88</v>
      </c>
      <c r="D14" s="78" t="s">
        <v>76</v>
      </c>
    </row>
    <row r="15" spans="1:4" ht="15.75">
      <c r="A15" s="80" t="s">
        <v>56</v>
      </c>
      <c r="B15" s="79" t="s">
        <v>28</v>
      </c>
      <c r="C15" s="104" t="s">
        <v>42</v>
      </c>
      <c r="D15" s="78" t="s">
        <v>76</v>
      </c>
    </row>
    <row r="16" spans="1:4" ht="15.75">
      <c r="A16" s="80" t="s">
        <v>57</v>
      </c>
      <c r="B16" s="79" t="s">
        <v>28</v>
      </c>
      <c r="C16" s="104" t="s">
        <v>94</v>
      </c>
      <c r="D16" s="78" t="s">
        <v>76</v>
      </c>
    </row>
    <row r="17" spans="1:4" ht="15.75">
      <c r="A17" s="80" t="s">
        <v>58</v>
      </c>
      <c r="B17" s="79"/>
      <c r="C17" s="104" t="s">
        <v>127</v>
      </c>
      <c r="D17" s="78" t="s">
        <v>83</v>
      </c>
    </row>
    <row r="18" spans="1:4" ht="15.75">
      <c r="A18" s="80" t="s">
        <v>59</v>
      </c>
      <c r="B18" s="79"/>
      <c r="C18" s="104" t="s">
        <v>126</v>
      </c>
      <c r="D18" s="78" t="s">
        <v>76</v>
      </c>
    </row>
    <row r="19" spans="1:4" ht="15.75">
      <c r="A19" s="80" t="s">
        <v>60</v>
      </c>
      <c r="B19" s="79" t="s">
        <v>27</v>
      </c>
      <c r="C19" s="104" t="s">
        <v>89</v>
      </c>
      <c r="D19" s="78" t="s">
        <v>76</v>
      </c>
    </row>
    <row r="20" spans="1:4" ht="15.75">
      <c r="A20" s="80" t="s">
        <v>61</v>
      </c>
      <c r="B20" s="79" t="s">
        <v>28</v>
      </c>
      <c r="C20" s="104" t="s">
        <v>29</v>
      </c>
      <c r="D20" s="78" t="s">
        <v>76</v>
      </c>
    </row>
    <row r="21" spans="1:4" ht="15.75">
      <c r="A21" s="80" t="s">
        <v>62</v>
      </c>
      <c r="B21" s="79" t="s">
        <v>80</v>
      </c>
      <c r="C21" s="104" t="s">
        <v>87</v>
      </c>
      <c r="D21" s="78" t="s">
        <v>76</v>
      </c>
    </row>
    <row r="22" spans="1:4" ht="15.75">
      <c r="A22" s="80" t="s">
        <v>63</v>
      </c>
      <c r="B22" s="79" t="s">
        <v>27</v>
      </c>
      <c r="C22" s="104" t="s">
        <v>32</v>
      </c>
      <c r="D22" s="78" t="s">
        <v>79</v>
      </c>
    </row>
    <row r="23" spans="1:4" ht="15.75">
      <c r="A23" s="80" t="s">
        <v>64</v>
      </c>
      <c r="B23" s="79" t="s">
        <v>120</v>
      </c>
      <c r="C23" s="104" t="s">
        <v>101</v>
      </c>
      <c r="D23" s="78" t="s">
        <v>76</v>
      </c>
    </row>
    <row r="24" spans="1:4" ht="15.75">
      <c r="A24" s="139" t="s">
        <v>65</v>
      </c>
      <c r="B24" s="34"/>
      <c r="C24" s="103" t="s">
        <v>97</v>
      </c>
      <c r="D24" s="42" t="s">
        <v>76</v>
      </c>
    </row>
    <row r="25" spans="1:4" ht="15.75">
      <c r="A25" s="2" t="s">
        <v>66</v>
      </c>
      <c r="B25" s="79" t="s">
        <v>28</v>
      </c>
      <c r="C25" s="104" t="s">
        <v>121</v>
      </c>
      <c r="D25" s="78" t="s">
        <v>83</v>
      </c>
    </row>
    <row r="26" spans="1:4" ht="15.75">
      <c r="A26" s="2" t="s">
        <v>67</v>
      </c>
      <c r="B26" s="79"/>
      <c r="C26" s="104" t="s">
        <v>92</v>
      </c>
      <c r="D26" s="78" t="s">
        <v>79</v>
      </c>
    </row>
    <row r="27" spans="1:4" ht="15.75">
      <c r="A27" s="2" t="s">
        <v>68</v>
      </c>
      <c r="B27" s="79" t="s">
        <v>80</v>
      </c>
      <c r="C27" s="104" t="s">
        <v>86</v>
      </c>
      <c r="D27" s="78" t="s">
        <v>76</v>
      </c>
    </row>
    <row r="28" spans="1:4" ht="15.75">
      <c r="A28" s="2" t="s">
        <v>69</v>
      </c>
      <c r="B28" s="79" t="s">
        <v>80</v>
      </c>
      <c r="C28" s="104" t="s">
        <v>85</v>
      </c>
      <c r="D28" s="78" t="s">
        <v>76</v>
      </c>
    </row>
    <row r="29" spans="1:4" ht="15.75">
      <c r="A29" s="2" t="s">
        <v>70</v>
      </c>
      <c r="B29" s="79" t="s">
        <v>120</v>
      </c>
      <c r="C29" s="104" t="s">
        <v>102</v>
      </c>
      <c r="D29" s="78" t="s">
        <v>76</v>
      </c>
    </row>
    <row r="30" spans="1:4" ht="15.75">
      <c r="A30" s="2" t="s">
        <v>71</v>
      </c>
      <c r="B30" s="79" t="s">
        <v>28</v>
      </c>
      <c r="C30" s="104" t="s">
        <v>117</v>
      </c>
      <c r="D30" s="78" t="s">
        <v>76</v>
      </c>
    </row>
    <row r="31" spans="1:9" ht="18">
      <c r="A31" s="2" t="s">
        <v>72</v>
      </c>
      <c r="B31" s="79"/>
      <c r="C31" s="104" t="s">
        <v>122</v>
      </c>
      <c r="D31" s="78" t="s">
        <v>76</v>
      </c>
      <c r="F31" s="83"/>
      <c r="G31" s="4"/>
      <c r="H31" s="87"/>
      <c r="I31" s="4"/>
    </row>
    <row r="32" spans="1:9" ht="18">
      <c r="A32" s="2" t="s">
        <v>73</v>
      </c>
      <c r="B32" s="79" t="s">
        <v>80</v>
      </c>
      <c r="C32" s="104" t="s">
        <v>34</v>
      </c>
      <c r="D32" s="78" t="s">
        <v>76</v>
      </c>
      <c r="F32" s="83"/>
      <c r="G32" s="82"/>
      <c r="H32" s="6"/>
      <c r="I32" s="82"/>
    </row>
    <row r="33" spans="1:9" ht="18">
      <c r="A33" s="2" t="s">
        <v>74</v>
      </c>
      <c r="B33" s="79"/>
      <c r="C33" s="104" t="s">
        <v>93</v>
      </c>
      <c r="D33" s="78" t="s">
        <v>76</v>
      </c>
      <c r="F33" s="81"/>
      <c r="G33" s="4"/>
      <c r="H33" s="85"/>
      <c r="I33" s="4"/>
    </row>
    <row r="34" spans="1:9" ht="18">
      <c r="A34" s="2" t="s">
        <v>75</v>
      </c>
      <c r="B34" s="79"/>
      <c r="C34" s="104" t="s">
        <v>119</v>
      </c>
      <c r="D34" s="78" t="s">
        <v>83</v>
      </c>
      <c r="F34" s="83"/>
      <c r="G34" s="82"/>
      <c r="H34" s="82"/>
      <c r="I34" s="82"/>
    </row>
    <row r="35" spans="1:9" ht="15.75">
      <c r="A35" s="80" t="s">
        <v>128</v>
      </c>
      <c r="B35" s="79"/>
      <c r="C35" s="104" t="s">
        <v>116</v>
      </c>
      <c r="D35" s="78" t="s">
        <v>76</v>
      </c>
      <c r="F35" s="4"/>
      <c r="G35" s="4"/>
      <c r="H35" s="4"/>
      <c r="I35" s="4"/>
    </row>
    <row r="36" spans="1:4" ht="15.75">
      <c r="A36" s="80" t="s">
        <v>129</v>
      </c>
      <c r="B36" s="79"/>
      <c r="C36" s="104" t="s">
        <v>41</v>
      </c>
      <c r="D36" s="78" t="s">
        <v>76</v>
      </c>
    </row>
    <row r="38" spans="1:14" ht="18">
      <c r="A38" s="140" t="s">
        <v>105</v>
      </c>
      <c r="B38" s="140"/>
      <c r="C38" s="140"/>
      <c r="D38" s="6"/>
      <c r="E38" s="6"/>
      <c r="H38" s="119" t="s">
        <v>103</v>
      </c>
      <c r="J38" s="6"/>
      <c r="K38" s="83"/>
      <c r="N38" s="85"/>
    </row>
    <row r="39" spans="1:14" ht="18">
      <c r="A39" s="6"/>
      <c r="B39" s="6"/>
      <c r="C39" s="16"/>
      <c r="D39" s="6"/>
      <c r="E39" s="6"/>
      <c r="J39" s="6"/>
      <c r="K39" s="83"/>
      <c r="N39" s="6"/>
    </row>
    <row r="40" spans="1:14" ht="18">
      <c r="A40" s="140" t="s">
        <v>104</v>
      </c>
      <c r="B40" s="140"/>
      <c r="C40" s="140"/>
      <c r="D40" s="86"/>
      <c r="E40" s="86"/>
      <c r="J40" s="86"/>
      <c r="K40" s="81"/>
      <c r="L40" s="84"/>
      <c r="M40" s="86"/>
      <c r="N40" s="86"/>
    </row>
    <row r="41" spans="4:14" ht="18">
      <c r="D41" s="6"/>
      <c r="E41" s="6"/>
      <c r="J41" s="6"/>
      <c r="K41" s="83"/>
      <c r="L41" s="84"/>
      <c r="N41" s="85"/>
    </row>
    <row r="42" spans="4:12" ht="15">
      <c r="D42"/>
      <c r="K42" s="4"/>
      <c r="L42" s="84"/>
    </row>
  </sheetData>
  <sheetProtection/>
  <mergeCells count="14">
    <mergeCell ref="A38:C38"/>
    <mergeCell ref="A40:C40"/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2014-03-23T06:57:30Z</cp:lastPrinted>
  <dcterms:created xsi:type="dcterms:W3CDTF">2013-03-13T01:44:54Z</dcterms:created>
  <dcterms:modified xsi:type="dcterms:W3CDTF">2014-03-23T07:13:22Z</dcterms:modified>
  <cp:category/>
  <cp:version/>
  <cp:contentType/>
  <cp:contentStatus/>
</cp:coreProperties>
</file>